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660" activeTab="0"/>
  </bookViews>
  <sheets>
    <sheet name="ОБЯСНИТЕЛНА" sheetId="1" r:id="rId1"/>
    <sheet name="Приложение №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calcMode="manual" fullCalcOnLoad="1"/>
</workbook>
</file>

<file path=xl/sharedStrings.xml><?xml version="1.0" encoding="utf-8"?>
<sst xmlns="http://schemas.openxmlformats.org/spreadsheetml/2006/main" count="364" uniqueCount="303">
  <si>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</si>
  <si>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</si>
  <si>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</si>
  <si>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</si>
  <si>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</si>
  <si>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</si>
  <si>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</si>
  <si>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</si>
  <si>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</si>
  <si>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</si>
  <si>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</si>
  <si>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</si>
  <si>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</si>
  <si>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</si>
  <si>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</si>
  <si>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</si>
  <si>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</si>
  <si>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</si>
  <si>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</si>
  <si>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</si>
  <si>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</si>
  <si>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</si>
  <si>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</si>
  <si>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</si>
  <si>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</si>
  <si>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</si>
  <si>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</si>
  <si>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</si>
  <si>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</si>
  <si>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</si>
  <si>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</si>
  <si>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</si>
  <si>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</si>
  <si>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</si>
  <si>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</si>
  <si>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</si>
  <si>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</si>
  <si>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</si>
  <si>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</si>
  <si>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</si>
  <si>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</si>
  <si>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</si>
  <si>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</si>
  <si>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</si>
  <si>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</si>
  <si>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</si>
  <si>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</si>
  <si>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</si>
  <si>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</si>
  <si>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</si>
  <si>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</si>
  <si>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</si>
  <si>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</si>
  <si>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</si>
  <si>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</si>
  <si>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</si>
  <si>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</si>
  <si>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</si>
  <si>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</si>
  <si>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</si>
  <si>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</si>
  <si>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</si>
  <si>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</si>
  <si>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</si>
  <si>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</si>
  <si>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</si>
  <si>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</si>
  <si>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</si>
  <si>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</si>
  <si>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</si>
  <si>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</si>
  <si>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</si>
  <si>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</si>
  <si>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</si>
  <si>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</si>
  <si>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</si>
  <si>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</si>
  <si>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</si>
  <si>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</si>
  <si>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</si>
  <si>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</si>
  <si>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</si>
  <si>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</si>
  <si>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</si>
  <si>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</si>
  <si>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</si>
  <si>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</si>
  <si>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</si>
  <si>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</si>
  <si>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</si>
  <si>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</si>
  <si>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</si>
  <si>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</si>
  <si>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</si>
  <si>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</si>
  <si>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</si>
  <si>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</si>
  <si>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</si>
  <si>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</si>
  <si>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</si>
  <si>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</si>
  <si>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</si>
  <si>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</si>
  <si>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</si>
  <si>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</si>
  <si>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</si>
  <si>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</si>
  <si>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</si>
  <si>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</si>
  <si>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</si>
  <si>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</si>
  <si>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</si>
  <si>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</si>
  <si>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</si>
  <si>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</si>
  <si>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</si>
  <si>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</si>
  <si>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</si>
  <si>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</si>
  <si>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</si>
  <si>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</si>
  <si>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</si>
  <si>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</si>
  <si>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</si>
  <si>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</si>
  <si>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</si>
  <si>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</si>
  <si>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</si>
  <si>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</si>
  <si>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</si>
  <si>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</si>
  <si>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</si>
  <si>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</si>
  <si>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</si>
  <si>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</si>
  <si>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</si>
  <si>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</si>
  <si>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</si>
  <si>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</si>
  <si>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</si>
  <si>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</si>
  <si>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</si>
  <si>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</si>
  <si>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</si>
  <si>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</si>
  <si>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</si>
  <si>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</si>
  <si>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</si>
  <si>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</si>
  <si>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</si>
  <si>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</si>
  <si>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</si>
  <si>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</si>
  <si>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</si>
  <si>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</si>
  <si>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</si>
  <si>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</si>
  <si>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</si>
  <si>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</si>
  <si>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</si>
  <si>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</si>
  <si>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</si>
  <si>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</si>
  <si>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</si>
  <si>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</si>
  <si>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</si>
  <si>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</si>
  <si>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</si>
  <si>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</si>
  <si>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</si>
  <si>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</si>
  <si>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</si>
  <si>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</si>
  <si>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</si>
  <si>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</si>
  <si>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</si>
  <si>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</si>
  <si>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</si>
  <si>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</si>
  <si>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</si>
  <si>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</si>
  <si>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</si>
  <si>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</si>
  <si>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</si>
  <si>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</si>
  <si>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</si>
  <si>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</si>
  <si>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</si>
  <si>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</si>
  <si>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</si>
  <si>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</si>
  <si>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</si>
  <si>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</si>
  <si>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</si>
  <si>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</si>
  <si>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</si>
  <si>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</si>
  <si>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</si>
  <si>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</si>
  <si>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</si>
  <si>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</si>
  <si>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</si>
  <si>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</si>
  <si>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</si>
  <si>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</si>
  <si>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</si>
  <si>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</si>
  <si>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</si>
  <si>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</si>
  <si>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</si>
  <si>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</si>
  <si>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</si>
  <si>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</si>
  <si>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</si>
  <si>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</si>
  <si>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</si>
  <si>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</si>
  <si>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</si>
  <si>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</si>
  <si>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</si>
  <si>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</si>
  <si>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</si>
  <si>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</si>
  <si>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</si>
  <si>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</si>
  <si>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</si>
  <si>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</si>
  <si>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</si>
  <si>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</si>
  <si>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</si>
  <si>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</si>
  <si>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</si>
  <si>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</si>
  <si>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</si>
  <si>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</si>
  <si>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</si>
  <si>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</si>
  <si>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</si>
  <si>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</si>
  <si>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</si>
  <si>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</si>
  <si>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</si>
  <si>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</si>
  <si>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</si>
  <si>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</si>
  <si>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</si>
  <si>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</si>
  <si>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</si>
  <si>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</si>
  <si>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</si>
  <si>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</si>
  <si>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</si>
  <si>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</si>
  <si>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</si>
  <si>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</si>
  <si>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</si>
  <si>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</si>
  <si>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</si>
  <si>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</si>
  <si>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</si>
  <si>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</si>
  <si>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</si>
  <si>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</si>
  <si>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</si>
  <si>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</si>
  <si>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</si>
  <si>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</si>
  <si>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</si>
  <si>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</si>
  <si>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</si>
  <si>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</si>
  <si>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</si>
  <si>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</si>
  <si>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</si>
  <si>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</si>
  <si>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</si>
  <si>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</si>
  <si>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</si>
  <si>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</si>
  <si>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</si>
  <si>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</si>
  <si>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</si>
  <si>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3. СОУ Христо Ботев с проект BG051PО001-4.2.02</t>
  </si>
  <si>
    <t>4.ОУ П.Р.Славейков с проект BG051PО001-3.1.03-0001</t>
  </si>
  <si>
    <t>5.ОУ П.Р.Славейков с проект BG051PО001-4.2.05</t>
  </si>
  <si>
    <t>6.ОУ П.К.Яворов с проект      BG051PО001-3.1.03-0001</t>
  </si>
  <si>
    <t>7.ОУ П.К.Яворов с проект      BG051PО001-4.2.-0001</t>
  </si>
  <si>
    <t>Към  отчета за периода 01.01.-31.07. 2014 г. на Община Брусарци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</si>
  <si>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01.01.2014-31.07.2014 г.</t>
  </si>
  <si>
    <t>Аналитично изпълнението на плана за приходите по бюджета към 31.07.2014 г. е както следва</t>
  </si>
  <si>
    <t>субсидия за бедствия и аварии</t>
  </si>
  <si>
    <t>наличност на 31.07.2014</t>
  </si>
  <si>
    <t xml:space="preserve">              Отчета  на Община Брусарци за периода 01.01.-31.07. 2014 г.      възлиза на 1 546 389 лв. в приход и разход. </t>
  </si>
  <si>
    <t>Разходната част на общинския бюджет към 31.07.2014 г. възлиза на 1 546 389 лв.,в т. ч.:</t>
  </si>
  <si>
    <t>на Община Брусарци за периода 01.01.-31.07.2014 година</t>
  </si>
  <si>
    <t>2.6. Приходи от продажба на земя</t>
  </si>
  <si>
    <t>40 40</t>
  </si>
  <si>
    <t>на Община Брусарци  за периода 01.01.-31.07.2014 г.</t>
  </si>
  <si>
    <t xml:space="preserve">        ДИРЕКТОР ДИРЕКЦИЯ “ФСД”:                                                                                                                КМЕТ:</t>
  </si>
  <si>
    <t xml:space="preserve">        ДИРЕКТОР ДИРЕКЦИЯ “ФСД”:                                                                               КМЕТ:</t>
  </si>
  <si>
    <t>Пара-    граф</t>
  </si>
  <si>
    <t xml:space="preserve">                                                                 Наименование  на приходите</t>
  </si>
  <si>
    <t xml:space="preserve">        ДИРЕКТОР ДИРЕКЦИЯ “ФСД”:                                                                              КМЕТ: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</si>
</sst>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"/>
      <family val="0"/>
    </font>
    <font>
      <b/>
      <sz val="16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0" fontId="26" fillId="0" borderId="0" xfId="15" applyFont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3" fillId="0" borderId="0" xfId="16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 wrapText="1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" fontId="26" fillId="0" borderId="19" xfId="15" applyNumberFormat="1" applyFont="1" applyBorder="1" applyAlignment="1">
      <alignment horizontal="center" vertical="center"/>
      <protection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3" fillId="0" borderId="22" xfId="16" applyNumberFormat="1" applyFont="1" applyFill="1" applyBorder="1" applyAlignment="1" quotePrefix="1">
      <alignment horizontal="right" vertical="center"/>
      <protection/>
    </xf>
    <xf numFmtId="191" fontId="23" fillId="0" borderId="22" xfId="16" applyNumberFormat="1" applyFont="1" applyFill="1" applyBorder="1" applyAlignment="1" quotePrefix="1">
      <alignment horizontal="right"/>
      <protection/>
    </xf>
    <xf numFmtId="191" fontId="23" fillId="0" borderId="23" xfId="16" applyNumberFormat="1" applyFont="1" applyFill="1" applyBorder="1" applyAlignment="1" quotePrefix="1">
      <alignment horizontal="right" vertical="center"/>
      <protection/>
    </xf>
    <xf numFmtId="191" fontId="23" fillId="0" borderId="24" xfId="16" applyNumberFormat="1" applyFont="1" applyFill="1" applyBorder="1" applyAlignment="1" quotePrefix="1">
      <alignment horizontal="right" vertical="center"/>
      <protection/>
    </xf>
    <xf numFmtId="191" fontId="23" fillId="0" borderId="25" xfId="16" applyNumberFormat="1" applyFont="1" applyFill="1" applyBorder="1" applyAlignment="1" quotePrefix="1">
      <alignment horizontal="right" vertical="top"/>
      <protection/>
    </xf>
    <xf numFmtId="191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4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6" fillId="0" borderId="18" xfId="15" applyNumberFormat="1" applyFont="1" applyBorder="1" applyAlignment="1">
      <alignment horizontal="center" vertical="center"/>
      <protection/>
    </xf>
    <xf numFmtId="49" fontId="23" fillId="0" borderId="37" xfId="16" applyNumberFormat="1" applyFont="1" applyFill="1" applyBorder="1" applyAlignment="1">
      <alignment horizontal="right" vertical="center"/>
      <protection/>
    </xf>
    <xf numFmtId="191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32" xfId="0" applyFont="1" applyFill="1" applyBorder="1" applyAlignment="1" applyProtection="1">
      <alignment horizontal="center" wrapText="1"/>
      <protection/>
    </xf>
    <xf numFmtId="190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90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90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7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3" fillId="0" borderId="39" xfId="0" applyFont="1" applyFill="1" applyBorder="1" applyAlignment="1" applyProtection="1">
      <alignment horizontal="left" wrapText="1" indent="2"/>
      <protection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3" fillId="0" borderId="16" xfId="15" applyNumberFormat="1" applyFont="1" applyFill="1" applyBorder="1" applyAlignment="1" applyProtection="1">
      <alignment horizontal="right" vertical="center"/>
      <protection/>
    </xf>
    <xf numFmtId="0" fontId="32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5" fillId="0" borderId="8" xfId="0" applyNumberFormat="1" applyFont="1" applyFill="1" applyBorder="1" applyAlignment="1">
      <alignment horizontal="right" wrapText="1"/>
    </xf>
    <xf numFmtId="3" fontId="45" fillId="0" borderId="8" xfId="0" applyNumberFormat="1" applyFont="1" applyFill="1" applyBorder="1" applyAlignment="1">
      <alignment horizontal="right"/>
    </xf>
    <xf numFmtId="3" fontId="44" fillId="0" borderId="12" xfId="0" applyNumberFormat="1" applyFont="1" applyFill="1" applyBorder="1" applyAlignment="1">
      <alignment horizontal="right" vertical="center" wrapText="1"/>
    </xf>
    <xf numFmtId="3" fontId="45" fillId="0" borderId="1" xfId="0" applyNumberFormat="1" applyFont="1" applyFill="1" applyBorder="1" applyAlignment="1">
      <alignment horizontal="right"/>
    </xf>
    <xf numFmtId="3" fontId="45" fillId="0" borderId="5" xfId="0" applyNumberFormat="1" applyFont="1" applyFill="1" applyBorder="1" applyAlignment="1">
      <alignment horizontal="right" wrapText="1"/>
    </xf>
    <xf numFmtId="3" fontId="44" fillId="0" borderId="12" xfId="0" applyNumberFormat="1" applyFont="1" applyFill="1" applyBorder="1" applyAlignment="1">
      <alignment wrapText="1"/>
    </xf>
    <xf numFmtId="3" fontId="45" fillId="0" borderId="8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5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33" fillId="0" borderId="38" xfId="0" applyFont="1" applyFill="1" applyBorder="1" applyAlignment="1" applyProtection="1">
      <alignment horizontal="left" wrapText="1" indent="2"/>
      <protection/>
    </xf>
    <xf numFmtId="0" fontId="34" fillId="0" borderId="1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4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4" xfId="0" applyFont="1" applyBorder="1" applyAlignment="1">
      <alignment vertical="top" wrapText="1"/>
    </xf>
    <xf numFmtId="3" fontId="1" fillId="0" borderId="40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6" fillId="0" borderId="32" xfId="16" applyFont="1" applyFill="1" applyBorder="1" applyAlignment="1">
      <alignment vertical="center" wrapText="1"/>
      <protection/>
    </xf>
    <xf numFmtId="0" fontId="12" fillId="0" borderId="27" xfId="15" applyFont="1" applyBorder="1" applyAlignment="1">
      <alignment vertical="center" wrapText="1"/>
      <protection/>
    </xf>
    <xf numFmtId="0" fontId="26" fillId="0" borderId="32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 quotePrefix="1">
      <alignment horizontal="left" vertical="center"/>
      <protection/>
    </xf>
    <xf numFmtId="0" fontId="26" fillId="0" borderId="32" xfId="15" applyFont="1" applyFill="1" applyBorder="1" applyAlignment="1">
      <alignment horizontal="left" vertical="center"/>
      <protection/>
    </xf>
    <xf numFmtId="0" fontId="26" fillId="0" borderId="27" xfId="15" applyFont="1" applyFill="1" applyBorder="1" applyAlignment="1">
      <alignment horizontal="left" vertical="center"/>
      <protection/>
    </xf>
    <xf numFmtId="0" fontId="26" fillId="0" borderId="32" xfId="15" applyFont="1" applyFill="1" applyBorder="1" applyAlignment="1">
      <alignment horizontal="left"/>
      <protection/>
    </xf>
    <xf numFmtId="0" fontId="26" fillId="0" borderId="27" xfId="15" applyFont="1" applyFill="1" applyBorder="1" applyAlignment="1">
      <alignment horizontal="left"/>
      <protection/>
    </xf>
    <xf numFmtId="0" fontId="26" fillId="0" borderId="32" xfId="15" applyFont="1" applyFill="1" applyBorder="1" applyAlignment="1">
      <alignment vertical="center" wrapText="1"/>
      <protection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7109375" style="142" customWidth="1"/>
    <col min="2" max="7" width="9.140625" style="142" customWidth="1"/>
    <col min="8" max="8" width="11.28125" style="142" bestFit="1" customWidth="1"/>
    <col min="9" max="16384" width="9.140625" style="142" customWidth="1"/>
  </cols>
  <sheetData>
    <row r="2" ht="3.75" customHeight="1"/>
    <row r="3" spans="4:5" ht="17.25">
      <c r="D3" s="146" t="s">
        <v>167</v>
      </c>
      <c r="E3" s="146"/>
    </row>
    <row r="5" spans="2:9" ht="15">
      <c r="B5" s="259" t="s">
        <v>287</v>
      </c>
      <c r="C5" s="259"/>
      <c r="D5" s="259"/>
      <c r="E5" s="259"/>
      <c r="F5" s="259"/>
      <c r="G5" s="259"/>
      <c r="H5" s="259"/>
      <c r="I5" s="259"/>
    </row>
    <row r="6" ht="8.25" customHeight="1"/>
    <row r="7" spans="2:10" ht="48.75" customHeight="1">
      <c r="B7" s="257" t="s">
        <v>292</v>
      </c>
      <c r="C7" s="258"/>
      <c r="D7" s="258"/>
      <c r="E7" s="258"/>
      <c r="F7" s="258"/>
      <c r="G7" s="258"/>
      <c r="H7" s="258"/>
      <c r="I7" s="258"/>
      <c r="J7" s="258"/>
    </row>
    <row r="8" spans="2:10" ht="48.75" customHeight="1">
      <c r="B8" s="260" t="s">
        <v>288</v>
      </c>
      <c r="C8" s="260"/>
      <c r="D8" s="260"/>
      <c r="E8" s="260"/>
      <c r="F8" s="260"/>
      <c r="G8" s="260"/>
      <c r="H8" s="260"/>
      <c r="I8" s="260"/>
      <c r="J8" s="260"/>
    </row>
    <row r="9" spans="2:10" ht="32.25" customHeight="1">
      <c r="B9" s="260"/>
      <c r="C9" s="260"/>
      <c r="D9" s="260"/>
      <c r="E9" s="260"/>
      <c r="F9" s="260"/>
      <c r="G9" s="260"/>
      <c r="H9" s="260"/>
      <c r="I9" s="260"/>
      <c r="J9" s="260"/>
    </row>
    <row r="10" spans="2:10" ht="48.75" customHeight="1" hidden="1">
      <c r="B10" s="260"/>
      <c r="C10" s="260"/>
      <c r="D10" s="260"/>
      <c r="E10" s="260"/>
      <c r="F10" s="260"/>
      <c r="G10" s="260"/>
      <c r="H10" s="260"/>
      <c r="I10" s="260"/>
      <c r="J10" s="260"/>
    </row>
    <row r="11" spans="2:10" ht="9.75" customHeight="1">
      <c r="B11" s="144"/>
      <c r="C11" s="143"/>
      <c r="D11" s="143"/>
      <c r="E11" s="143"/>
      <c r="F11" s="143"/>
      <c r="G11" s="143"/>
      <c r="H11" s="143"/>
      <c r="I11" s="143"/>
      <c r="J11" s="143"/>
    </row>
    <row r="12" spans="2:8" ht="15">
      <c r="B12" s="142" t="s">
        <v>180</v>
      </c>
      <c r="H12" s="142" t="s">
        <v>32</v>
      </c>
    </row>
    <row r="13" spans="2:8" ht="15">
      <c r="B13" s="142" t="s">
        <v>181</v>
      </c>
      <c r="H13" s="142" t="s">
        <v>27</v>
      </c>
    </row>
    <row r="14" spans="2:8" ht="15">
      <c r="B14" s="142" t="s">
        <v>182</v>
      </c>
      <c r="H14" s="142" t="s">
        <v>142</v>
      </c>
    </row>
    <row r="15" spans="2:8" ht="15">
      <c r="B15" s="142" t="s">
        <v>183</v>
      </c>
      <c r="H15" s="142" t="s">
        <v>184</v>
      </c>
    </row>
    <row r="16" spans="2:10" ht="15.75" customHeight="1">
      <c r="B16" s="144"/>
      <c r="C16" s="143"/>
      <c r="D16" s="143"/>
      <c r="E16" s="143"/>
      <c r="F16" s="143"/>
      <c r="G16" s="143"/>
      <c r="H16" s="143"/>
      <c r="I16" s="143"/>
      <c r="J16" s="143"/>
    </row>
    <row r="17" spans="3:5" ht="17.25">
      <c r="C17" s="222"/>
      <c r="E17" s="146" t="s">
        <v>168</v>
      </c>
    </row>
    <row r="18" spans="3:5" ht="10.5" customHeight="1">
      <c r="C18" s="222"/>
      <c r="E18" s="146"/>
    </row>
    <row r="19" spans="1:10" ht="15">
      <c r="A19" s="260" t="s">
        <v>289</v>
      </c>
      <c r="B19" s="261"/>
      <c r="C19" s="261"/>
      <c r="D19" s="261"/>
      <c r="E19" s="261"/>
      <c r="F19" s="261"/>
      <c r="G19" s="261"/>
      <c r="H19" s="261"/>
      <c r="I19" s="261"/>
      <c r="J19" s="261"/>
    </row>
    <row r="20" spans="1:10" ht="15">
      <c r="A20" s="147"/>
      <c r="B20" s="223"/>
      <c r="C20" s="223"/>
      <c r="D20" s="223"/>
      <c r="E20" s="223"/>
      <c r="F20" s="223"/>
      <c r="G20" s="223"/>
      <c r="H20" s="223"/>
      <c r="I20" s="223"/>
      <c r="J20" s="223"/>
    </row>
    <row r="21" spans="1:3" ht="15">
      <c r="A21" s="125">
        <v>1</v>
      </c>
      <c r="B21" s="142" t="s">
        <v>169</v>
      </c>
      <c r="C21" s="222"/>
    </row>
    <row r="22" spans="1:8" ht="15">
      <c r="A22" s="125"/>
      <c r="B22" s="141" t="s">
        <v>170</v>
      </c>
      <c r="C22" s="222" t="s">
        <v>276</v>
      </c>
      <c r="H22" s="142">
        <v>2055</v>
      </c>
    </row>
    <row r="23" spans="2:8" ht="15">
      <c r="B23" s="141" t="s">
        <v>170</v>
      </c>
      <c r="C23" s="222" t="s">
        <v>171</v>
      </c>
      <c r="H23" s="145">
        <v>946059</v>
      </c>
    </row>
    <row r="24" spans="2:8" ht="15">
      <c r="B24" s="141" t="s">
        <v>170</v>
      </c>
      <c r="C24" s="222" t="s">
        <v>264</v>
      </c>
      <c r="H24" s="145">
        <v>38612</v>
      </c>
    </row>
    <row r="25" spans="2:8" ht="15">
      <c r="B25" s="141" t="s">
        <v>170</v>
      </c>
      <c r="C25" s="222" t="s">
        <v>290</v>
      </c>
      <c r="H25" s="145">
        <v>45110</v>
      </c>
    </row>
    <row r="26" spans="2:8" ht="15">
      <c r="B26" s="141" t="s">
        <v>170</v>
      </c>
      <c r="C26" s="222" t="s">
        <v>266</v>
      </c>
      <c r="H26" s="145">
        <v>137962</v>
      </c>
    </row>
    <row r="27" spans="2:8" ht="15">
      <c r="B27" s="141" t="s">
        <v>170</v>
      </c>
      <c r="C27" s="222" t="s">
        <v>259</v>
      </c>
      <c r="H27" s="145">
        <v>1028</v>
      </c>
    </row>
    <row r="28" spans="2:8" ht="15">
      <c r="B28" s="141" t="s">
        <v>170</v>
      </c>
      <c r="C28" s="222" t="s">
        <v>275</v>
      </c>
      <c r="H28" s="145">
        <v>-3744</v>
      </c>
    </row>
    <row r="29" spans="2:8" ht="15">
      <c r="B29" s="141" t="s">
        <v>170</v>
      </c>
      <c r="C29" s="222" t="s">
        <v>250</v>
      </c>
      <c r="H29" s="145">
        <v>85618</v>
      </c>
    </row>
    <row r="30" spans="2:8" ht="15">
      <c r="B30" s="141" t="s">
        <v>170</v>
      </c>
      <c r="C30" s="222" t="s">
        <v>291</v>
      </c>
      <c r="H30" s="145">
        <v>-191518</v>
      </c>
    </row>
    <row r="31" spans="2:8" ht="15">
      <c r="B31" s="141"/>
      <c r="C31" s="222"/>
      <c r="H31" s="145"/>
    </row>
    <row r="32" spans="1:3" ht="15">
      <c r="A32" s="125">
        <v>2</v>
      </c>
      <c r="B32" s="142" t="s">
        <v>173</v>
      </c>
      <c r="C32" s="222"/>
    </row>
    <row r="33" spans="2:8" ht="15">
      <c r="B33" s="141" t="s">
        <v>170</v>
      </c>
      <c r="C33" s="222" t="s">
        <v>174</v>
      </c>
      <c r="H33" s="145">
        <v>105970</v>
      </c>
    </row>
    <row r="34" spans="2:8" ht="15">
      <c r="B34" s="141" t="s">
        <v>170</v>
      </c>
      <c r="C34" s="222" t="s">
        <v>175</v>
      </c>
      <c r="H34" s="145">
        <v>143346</v>
      </c>
    </row>
    <row r="35" spans="2:8" ht="15">
      <c r="B35" s="141" t="s">
        <v>170</v>
      </c>
      <c r="C35" s="222" t="s">
        <v>176</v>
      </c>
      <c r="H35" s="145">
        <v>351453</v>
      </c>
    </row>
    <row r="36" spans="2:8" ht="15">
      <c r="B36" s="141" t="s">
        <v>170</v>
      </c>
      <c r="C36" s="222" t="s">
        <v>172</v>
      </c>
      <c r="H36" s="145"/>
    </row>
    <row r="37" spans="2:8" ht="15">
      <c r="B37" s="141" t="s">
        <v>170</v>
      </c>
      <c r="C37" s="222" t="s">
        <v>249</v>
      </c>
      <c r="H37" s="145">
        <v>-9145</v>
      </c>
    </row>
    <row r="38" spans="2:8" ht="15">
      <c r="B38" s="141" t="s">
        <v>170</v>
      </c>
      <c r="C38" s="222" t="s">
        <v>250</v>
      </c>
      <c r="H38" s="145">
        <v>91744</v>
      </c>
    </row>
    <row r="39" spans="2:8" ht="15">
      <c r="B39" s="141" t="s">
        <v>170</v>
      </c>
      <c r="C39" s="222" t="s">
        <v>291</v>
      </c>
      <c r="H39" s="142">
        <v>-198161</v>
      </c>
    </row>
    <row r="40" ht="15">
      <c r="C40" s="222"/>
    </row>
    <row r="41" spans="3:5" ht="17.25">
      <c r="C41" s="222"/>
      <c r="E41" s="146" t="s">
        <v>177</v>
      </c>
    </row>
    <row r="42" spans="1:5" ht="17.25">
      <c r="A42" s="142" t="s">
        <v>293</v>
      </c>
      <c r="C42" s="222"/>
      <c r="E42" s="146"/>
    </row>
    <row r="43" spans="3:5" ht="17.25">
      <c r="C43" s="222"/>
      <c r="E43" s="146"/>
    </row>
    <row r="44" spans="3:8" ht="17.25">
      <c r="C44" s="222" t="s">
        <v>178</v>
      </c>
      <c r="E44" s="146"/>
      <c r="H44" s="145">
        <v>1061182</v>
      </c>
    </row>
    <row r="45" spans="3:8" ht="17.25">
      <c r="C45" s="222" t="s">
        <v>179</v>
      </c>
      <c r="E45" s="146"/>
      <c r="H45" s="145">
        <v>485207</v>
      </c>
    </row>
    <row r="46" spans="3:5" ht="17.25">
      <c r="C46" s="222"/>
      <c r="E46" s="146"/>
    </row>
    <row r="47" spans="1:2" ht="15">
      <c r="A47" s="1" t="s">
        <v>298</v>
      </c>
      <c r="B47" s="142"/>
    </row>
    <row r="48" spans="1:2" ht="15">
      <c r="A48" s="1" t="s">
        <v>141</v>
      </c>
      <c r="B48" s="142"/>
    </row>
  </sheetData>
  <sheetProtection password="B55E" sheet="1" objects="1" scenarios="1" selectLockedCells="1" selectUnlockedCells="1"/>
  <mergeCells count="4">
    <mergeCell ref="B7:J7"/>
    <mergeCell ref="B5:I5"/>
    <mergeCell ref="B8:J10"/>
    <mergeCell ref="A19:J19"/>
  </mergeCells>
  <printOptions/>
  <pageMargins left="0.75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1" topLeftCell="BM2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3.7109375" style="0" customWidth="1"/>
    <col min="2" max="2" width="44.7109375" style="0" customWidth="1"/>
    <col min="3" max="3" width="9.28125" style="0" customWidth="1"/>
    <col min="4" max="5" width="12.8515625" style="0" customWidth="1"/>
  </cols>
  <sheetData>
    <row r="1" spans="3:5" ht="20.25" customHeight="1">
      <c r="C1" s="15"/>
      <c r="D1" s="281" t="s">
        <v>32</v>
      </c>
      <c r="E1" s="281"/>
    </row>
    <row r="2" spans="2:5" s="16" customFormat="1" ht="22.5">
      <c r="B2" s="262" t="s">
        <v>185</v>
      </c>
      <c r="C2" s="263"/>
      <c r="D2" s="263"/>
      <c r="E2" s="263"/>
    </row>
    <row r="3" spans="2:5" s="16" customFormat="1" ht="22.5" customHeight="1">
      <c r="B3" s="287" t="s">
        <v>96</v>
      </c>
      <c r="C3" s="286"/>
      <c r="D3" s="286"/>
      <c r="E3" s="286"/>
    </row>
    <row r="4" spans="2:5" s="16" customFormat="1" ht="17.25">
      <c r="B4" s="284" t="s">
        <v>294</v>
      </c>
      <c r="C4" s="285"/>
      <c r="D4" s="285"/>
      <c r="E4" s="285"/>
    </row>
    <row r="5" spans="2:5" s="16" customFormat="1" ht="15.75">
      <c r="B5" s="17"/>
      <c r="C5" s="18"/>
      <c r="D5" s="18"/>
      <c r="E5" s="18"/>
    </row>
    <row r="6" spans="2:5" ht="39">
      <c r="B6" s="19" t="s">
        <v>301</v>
      </c>
      <c r="C6" s="20" t="s">
        <v>300</v>
      </c>
      <c r="D6" s="20" t="s">
        <v>248</v>
      </c>
      <c r="E6" s="20" t="s">
        <v>187</v>
      </c>
    </row>
    <row r="7" spans="2:5" s="21" customFormat="1" ht="11.25">
      <c r="B7" s="22">
        <v>1</v>
      </c>
      <c r="C7" s="23">
        <v>2</v>
      </c>
      <c r="D7" s="23">
        <v>3</v>
      </c>
      <c r="E7" s="23">
        <v>3</v>
      </c>
    </row>
    <row r="8" spans="2:5" s="53" customFormat="1" ht="13.5">
      <c r="B8" s="24" t="s">
        <v>33</v>
      </c>
      <c r="C8" s="25"/>
      <c r="D8" s="45"/>
      <c r="E8" s="45"/>
    </row>
    <row r="9" spans="2:5" s="53" customFormat="1" ht="12.75">
      <c r="B9" s="26" t="s">
        <v>34</v>
      </c>
      <c r="C9" s="27"/>
      <c r="D9" s="28">
        <f>D10+D18</f>
        <v>369481</v>
      </c>
      <c r="E9" s="28">
        <f>E10+E18</f>
        <v>251371</v>
      </c>
    </row>
    <row r="10" spans="2:5" s="53" customFormat="1" ht="12.75">
      <c r="B10" s="26" t="s">
        <v>35</v>
      </c>
      <c r="C10" s="35"/>
      <c r="D10" s="29">
        <f>D11+D13+D17</f>
        <v>126835</v>
      </c>
      <c r="E10" s="29">
        <f>E11+E13+E17</f>
        <v>105970</v>
      </c>
    </row>
    <row r="11" spans="2:5" s="53" customFormat="1" ht="16.5" customHeight="1">
      <c r="B11" s="26" t="s">
        <v>36</v>
      </c>
      <c r="C11" s="20" t="s">
        <v>26</v>
      </c>
      <c r="D11" s="29">
        <f>D12</f>
        <v>4300</v>
      </c>
      <c r="E11" s="29">
        <f>E12</f>
        <v>2140</v>
      </c>
    </row>
    <row r="12" spans="2:5" s="53" customFormat="1" ht="15" customHeight="1">
      <c r="B12" s="6" t="s">
        <v>37</v>
      </c>
      <c r="C12" s="35" t="s">
        <v>38</v>
      </c>
      <c r="D12" s="30">
        <v>4300</v>
      </c>
      <c r="E12" s="30">
        <v>2140</v>
      </c>
    </row>
    <row r="13" spans="2:5" s="53" customFormat="1" ht="12.75">
      <c r="B13" s="26" t="s">
        <v>39</v>
      </c>
      <c r="C13" s="20" t="s">
        <v>40</v>
      </c>
      <c r="D13" s="29">
        <f>D14+D15+D16</f>
        <v>122535</v>
      </c>
      <c r="E13" s="29">
        <f>E14+E15+E16</f>
        <v>103830</v>
      </c>
    </row>
    <row r="14" spans="2:5" s="53" customFormat="1" ht="12.75">
      <c r="B14" s="6" t="s">
        <v>41</v>
      </c>
      <c r="C14" s="35" t="s">
        <v>42</v>
      </c>
      <c r="D14" s="3">
        <v>30000</v>
      </c>
      <c r="E14" s="3">
        <v>30433</v>
      </c>
    </row>
    <row r="15" spans="2:5" s="53" customFormat="1" ht="12.75">
      <c r="B15" s="6" t="s">
        <v>43</v>
      </c>
      <c r="C15" s="35" t="s">
        <v>44</v>
      </c>
      <c r="D15" s="3">
        <v>20000</v>
      </c>
      <c r="E15" s="3">
        <v>22052</v>
      </c>
    </row>
    <row r="16" spans="2:5" s="53" customFormat="1" ht="12.75">
      <c r="B16" s="6" t="s">
        <v>45</v>
      </c>
      <c r="C16" s="35" t="s">
        <v>46</v>
      </c>
      <c r="D16" s="3">
        <v>72535</v>
      </c>
      <c r="E16" s="3">
        <v>51345</v>
      </c>
    </row>
    <row r="17" spans="2:5" s="53" customFormat="1" ht="12.75">
      <c r="B17" s="26" t="s">
        <v>47</v>
      </c>
      <c r="C17" s="20" t="s">
        <v>48</v>
      </c>
      <c r="D17" s="4">
        <v>0</v>
      </c>
      <c r="E17" s="4">
        <v>0</v>
      </c>
    </row>
    <row r="18" spans="2:5" s="53" customFormat="1" ht="12.75">
      <c r="B18" s="26" t="s">
        <v>49</v>
      </c>
      <c r="C18" s="20"/>
      <c r="D18" s="29">
        <f>D19+D26+D38+D39</f>
        <v>242646</v>
      </c>
      <c r="E18" s="29">
        <f>E19+E26+E38+E39+E40+E42+E41</f>
        <v>145401</v>
      </c>
    </row>
    <row r="19" spans="2:5" s="53" customFormat="1" ht="12.75">
      <c r="B19" s="26" t="s">
        <v>50</v>
      </c>
      <c r="C19" s="20" t="s">
        <v>51</v>
      </c>
      <c r="D19" s="31">
        <f>D20+D21+D22+D23+D24+D25</f>
        <v>69587</v>
      </c>
      <c r="E19" s="31">
        <f>E20+E21+E22+E23+E24+E25</f>
        <v>24622</v>
      </c>
    </row>
    <row r="20" spans="2:5" s="53" customFormat="1" ht="12.75">
      <c r="B20" s="6" t="s">
        <v>52</v>
      </c>
      <c r="C20" s="35" t="s">
        <v>53</v>
      </c>
      <c r="D20" s="3">
        <v>20000</v>
      </c>
      <c r="E20" s="3">
        <v>6001</v>
      </c>
    </row>
    <row r="21" spans="2:5" s="53" customFormat="1" ht="12.75">
      <c r="B21" s="6" t="s">
        <v>54</v>
      </c>
      <c r="C21" s="35" t="s">
        <v>55</v>
      </c>
      <c r="D21" s="3">
        <v>17800</v>
      </c>
      <c r="E21" s="3">
        <v>14999</v>
      </c>
    </row>
    <row r="22" spans="2:5" s="53" customFormat="1" ht="12.75">
      <c r="B22" s="6" t="s">
        <v>56</v>
      </c>
      <c r="C22" s="35" t="s">
        <v>57</v>
      </c>
      <c r="D22" s="3">
        <v>30287</v>
      </c>
      <c r="E22" s="3">
        <v>3604</v>
      </c>
    </row>
    <row r="23" spans="2:5" s="53" customFormat="1" ht="12.75">
      <c r="B23" s="6" t="s">
        <v>58</v>
      </c>
      <c r="C23" s="35" t="s">
        <v>59</v>
      </c>
      <c r="D23" s="3">
        <v>1000</v>
      </c>
      <c r="E23" s="3">
        <v>0</v>
      </c>
    </row>
    <row r="24" spans="2:5" s="53" customFormat="1" ht="12.75" customHeight="1">
      <c r="B24" s="6" t="s">
        <v>60</v>
      </c>
      <c r="C24" s="35" t="s">
        <v>61</v>
      </c>
      <c r="D24" s="3">
        <v>500</v>
      </c>
      <c r="E24" s="3">
        <v>18</v>
      </c>
    </row>
    <row r="25" spans="2:5" s="53" customFormat="1" ht="12.75" hidden="1">
      <c r="B25" s="6" t="s">
        <v>62</v>
      </c>
      <c r="C25" s="35" t="s">
        <v>63</v>
      </c>
      <c r="D25" s="3">
        <v>0</v>
      </c>
      <c r="E25" s="3">
        <v>0</v>
      </c>
    </row>
    <row r="26" spans="2:5" s="53" customFormat="1" ht="12.75">
      <c r="B26" s="26" t="s">
        <v>64</v>
      </c>
      <c r="C26" s="20" t="s">
        <v>65</v>
      </c>
      <c r="D26" s="29">
        <f>D27+D28+D29+D30+D31+D32+D33+D34+D35+D37</f>
        <v>164059</v>
      </c>
      <c r="E26" s="29">
        <f>E27+E28+E29+E30+E31+E32+E33+E34+E35+E37+E36</f>
        <v>112287</v>
      </c>
    </row>
    <row r="27" spans="2:5" s="53" customFormat="1" ht="12" customHeight="1">
      <c r="B27" s="6" t="s">
        <v>66</v>
      </c>
      <c r="C27" s="35" t="s">
        <v>67</v>
      </c>
      <c r="D27" s="3">
        <v>12000</v>
      </c>
      <c r="E27" s="3">
        <v>6621</v>
      </c>
    </row>
    <row r="28" spans="2:5" s="53" customFormat="1" ht="0.75" customHeight="1" hidden="1">
      <c r="B28" s="6" t="s">
        <v>68</v>
      </c>
      <c r="C28" s="35" t="s">
        <v>69</v>
      </c>
      <c r="D28" s="3">
        <v>0</v>
      </c>
      <c r="E28" s="3">
        <v>0</v>
      </c>
    </row>
    <row r="29" spans="2:5" s="53" customFormat="1" ht="12.75">
      <c r="B29" s="6" t="s">
        <v>70</v>
      </c>
      <c r="C29" s="35" t="s">
        <v>71</v>
      </c>
      <c r="D29" s="3">
        <v>55000</v>
      </c>
      <c r="E29" s="3">
        <v>43036</v>
      </c>
    </row>
    <row r="30" spans="2:5" s="53" customFormat="1" ht="12.75">
      <c r="B30" s="6" t="s">
        <v>72</v>
      </c>
      <c r="C30" s="35" t="s">
        <v>73</v>
      </c>
      <c r="D30" s="3">
        <v>2500</v>
      </c>
      <c r="E30" s="3">
        <v>1434</v>
      </c>
    </row>
    <row r="31" spans="2:5" s="53" customFormat="1" ht="12" customHeight="1">
      <c r="B31" s="6" t="s">
        <v>74</v>
      </c>
      <c r="C31" s="35" t="s">
        <v>75</v>
      </c>
      <c r="D31" s="3">
        <v>53000</v>
      </c>
      <c r="E31" s="3">
        <v>40413</v>
      </c>
    </row>
    <row r="32" spans="2:5" s="53" customFormat="1" ht="12.75" hidden="1">
      <c r="B32" s="6" t="s">
        <v>76</v>
      </c>
      <c r="C32" s="35" t="s">
        <v>77</v>
      </c>
      <c r="D32" s="3">
        <v>0</v>
      </c>
      <c r="E32" s="3">
        <v>0</v>
      </c>
    </row>
    <row r="33" spans="2:5" s="53" customFormat="1" ht="12.75">
      <c r="B33" s="6" t="s">
        <v>78</v>
      </c>
      <c r="C33" s="35" t="s">
        <v>79</v>
      </c>
      <c r="D33" s="3">
        <v>5500</v>
      </c>
      <c r="E33" s="3">
        <v>3023</v>
      </c>
    </row>
    <row r="34" spans="2:5" s="53" customFormat="1" ht="14.25" customHeight="1">
      <c r="B34" s="6" t="s">
        <v>80</v>
      </c>
      <c r="C34" s="35" t="s">
        <v>81</v>
      </c>
      <c r="D34" s="3">
        <v>35759</v>
      </c>
      <c r="E34" s="3">
        <v>17696</v>
      </c>
    </row>
    <row r="35" spans="2:5" s="53" customFormat="1" ht="1.5" customHeight="1" hidden="1">
      <c r="B35" s="6" t="s">
        <v>82</v>
      </c>
      <c r="C35" s="35" t="s">
        <v>83</v>
      </c>
      <c r="D35" s="3">
        <v>0</v>
      </c>
      <c r="E35" s="3">
        <v>0</v>
      </c>
    </row>
    <row r="36" spans="2:5" s="53" customFormat="1" ht="12.75" customHeight="1">
      <c r="B36" s="6" t="s">
        <v>261</v>
      </c>
      <c r="C36" s="35">
        <v>2717</v>
      </c>
      <c r="D36" s="3"/>
      <c r="E36" s="3">
        <v>60</v>
      </c>
    </row>
    <row r="37" spans="2:5" s="53" customFormat="1" ht="12.75">
      <c r="B37" s="6" t="s">
        <v>262</v>
      </c>
      <c r="C37" s="35" t="s">
        <v>84</v>
      </c>
      <c r="D37" s="3">
        <v>300</v>
      </c>
      <c r="E37" s="3">
        <v>4</v>
      </c>
    </row>
    <row r="38" spans="2:5" s="53" customFormat="1" ht="12.75">
      <c r="B38" s="26" t="s">
        <v>85</v>
      </c>
      <c r="C38" s="20" t="s">
        <v>86</v>
      </c>
      <c r="D38" s="4">
        <v>4500</v>
      </c>
      <c r="E38" s="4">
        <v>7450</v>
      </c>
    </row>
    <row r="39" spans="2:5" s="53" customFormat="1" ht="12.75">
      <c r="B39" s="26" t="s">
        <v>87</v>
      </c>
      <c r="C39" s="20" t="s">
        <v>88</v>
      </c>
      <c r="D39" s="4">
        <v>4500</v>
      </c>
      <c r="E39" s="4">
        <v>1143</v>
      </c>
    </row>
    <row r="40" spans="2:5" s="53" customFormat="1" ht="26.25">
      <c r="B40" s="26" t="s">
        <v>253</v>
      </c>
      <c r="C40" s="20" t="s">
        <v>254</v>
      </c>
      <c r="D40" s="226"/>
      <c r="E40" s="226">
        <v>-1682</v>
      </c>
    </row>
    <row r="41" spans="2:5" s="53" customFormat="1" ht="12.75">
      <c r="B41" s="26" t="s">
        <v>295</v>
      </c>
      <c r="C41" s="20" t="s">
        <v>296</v>
      </c>
      <c r="D41" s="226"/>
      <c r="E41" s="226">
        <v>211</v>
      </c>
    </row>
    <row r="42" spans="2:5" s="53" customFormat="1" ht="12.75">
      <c r="B42" s="26" t="s">
        <v>277</v>
      </c>
      <c r="C42" s="20" t="s">
        <v>278</v>
      </c>
      <c r="D42" s="226"/>
      <c r="E42" s="226">
        <v>1370</v>
      </c>
    </row>
    <row r="43" spans="2:5" s="53" customFormat="1" ht="12.75" customHeight="1">
      <c r="B43" s="24"/>
      <c r="C43" s="32"/>
      <c r="D43" s="47"/>
      <c r="E43" s="47"/>
    </row>
    <row r="44" spans="2:5" s="53" customFormat="1" ht="12.75">
      <c r="B44" s="33" t="s">
        <v>89</v>
      </c>
      <c r="C44" s="34" t="s">
        <v>90</v>
      </c>
      <c r="D44" s="28">
        <f>D46+D47+D45+D49+D48</f>
        <v>2215202</v>
      </c>
      <c r="E44" s="28">
        <f>E46+E47+E45+E49+E48</f>
        <v>1381234</v>
      </c>
    </row>
    <row r="45" spans="2:5" s="53" customFormat="1" ht="12.75">
      <c r="B45" s="6" t="s">
        <v>197</v>
      </c>
      <c r="C45" s="35" t="s">
        <v>91</v>
      </c>
      <c r="D45" s="3">
        <v>1536976</v>
      </c>
      <c r="E45" s="3">
        <v>946059</v>
      </c>
    </row>
    <row r="46" spans="2:5" s="53" customFormat="1" ht="12.75">
      <c r="B46" s="6" t="s">
        <v>199</v>
      </c>
      <c r="C46" s="35" t="s">
        <v>92</v>
      </c>
      <c r="D46" s="36">
        <v>374600</v>
      </c>
      <c r="E46" s="36">
        <v>351453</v>
      </c>
    </row>
    <row r="47" spans="2:5" s="53" customFormat="1" ht="12.75">
      <c r="B47" s="6" t="s">
        <v>198</v>
      </c>
      <c r="C47" s="35" t="s">
        <v>93</v>
      </c>
      <c r="D47" s="36">
        <v>167200</v>
      </c>
      <c r="E47" s="36"/>
    </row>
    <row r="48" spans="2:5" s="53" customFormat="1" ht="12.75">
      <c r="B48" s="6" t="s">
        <v>268</v>
      </c>
      <c r="C48" s="35" t="s">
        <v>269</v>
      </c>
      <c r="D48" s="36">
        <v>97814</v>
      </c>
      <c r="E48" s="36">
        <v>45110</v>
      </c>
    </row>
    <row r="49" spans="2:5" s="53" customFormat="1" ht="12.75">
      <c r="B49" s="6" t="s">
        <v>263</v>
      </c>
      <c r="C49" s="35" t="s">
        <v>270</v>
      </c>
      <c r="D49" s="36">
        <v>38612</v>
      </c>
      <c r="E49" s="36">
        <v>38612</v>
      </c>
    </row>
    <row r="50" spans="2:5" s="53" customFormat="1" ht="13.5" thickBot="1">
      <c r="B50" s="149"/>
      <c r="C50" s="150"/>
      <c r="D50" s="151"/>
      <c r="E50" s="151"/>
    </row>
    <row r="51" spans="2:5" s="52" customFormat="1" ht="13.5" thickBot="1">
      <c r="B51" s="155" t="s">
        <v>188</v>
      </c>
      <c r="C51" s="156" t="s">
        <v>190</v>
      </c>
      <c r="D51" s="157">
        <f>D53+D54+D52</f>
        <v>137962</v>
      </c>
      <c r="E51" s="158">
        <f>E53+E54+E52</f>
        <v>128817</v>
      </c>
    </row>
    <row r="52" spans="2:5" s="53" customFormat="1" ht="12.75">
      <c r="B52" s="152" t="s">
        <v>189</v>
      </c>
      <c r="C52" s="153" t="s">
        <v>193</v>
      </c>
      <c r="D52" s="154">
        <v>11244</v>
      </c>
      <c r="E52" s="154">
        <v>11244</v>
      </c>
    </row>
    <row r="53" spans="2:5" s="53" customFormat="1" ht="12.75">
      <c r="B53" s="46" t="s">
        <v>192</v>
      </c>
      <c r="C53" s="43" t="s">
        <v>194</v>
      </c>
      <c r="D53" s="148"/>
      <c r="E53" s="148">
        <v>-9145</v>
      </c>
    </row>
    <row r="54" spans="2:5" s="53" customFormat="1" ht="12.75">
      <c r="B54" s="46" t="s">
        <v>191</v>
      </c>
      <c r="C54" s="43" t="s">
        <v>195</v>
      </c>
      <c r="D54" s="148">
        <v>126718</v>
      </c>
      <c r="E54" s="148">
        <v>126718</v>
      </c>
    </row>
    <row r="55" spans="2:5" s="53" customFormat="1" ht="13.5" thickBot="1">
      <c r="B55" s="149"/>
      <c r="C55" s="150"/>
      <c r="D55" s="151"/>
      <c r="E55" s="151"/>
    </row>
    <row r="56" spans="2:5" s="53" customFormat="1" ht="13.5" thickBot="1">
      <c r="B56" s="249" t="s">
        <v>279</v>
      </c>
      <c r="C56" s="156" t="s">
        <v>280</v>
      </c>
      <c r="D56" s="250"/>
      <c r="E56" s="251">
        <v>-3744</v>
      </c>
    </row>
    <row r="57" spans="2:5" s="53" customFormat="1" ht="13.5" thickBot="1">
      <c r="B57" s="247"/>
      <c r="C57" s="48"/>
      <c r="D57" s="248"/>
      <c r="E57" s="248"/>
    </row>
    <row r="58" spans="2:5" s="53" customFormat="1" ht="12.75" customHeight="1" thickBot="1">
      <c r="B58" s="162" t="s">
        <v>196</v>
      </c>
      <c r="C58" s="163" t="s">
        <v>202</v>
      </c>
      <c r="D58" s="164">
        <f>D61</f>
        <v>177362</v>
      </c>
      <c r="E58" s="165">
        <f>E61+E62+E60</f>
        <v>-211289</v>
      </c>
    </row>
    <row r="59" spans="2:5" s="53" customFormat="1" ht="13.5" customHeight="1" hidden="1">
      <c r="B59" s="33" t="s">
        <v>94</v>
      </c>
      <c r="C59" s="34" t="s">
        <v>95</v>
      </c>
      <c r="D59" s="37">
        <v>0</v>
      </c>
      <c r="E59" s="37">
        <v>0</v>
      </c>
    </row>
    <row r="60" spans="2:5" s="53" customFormat="1" ht="13.5" customHeight="1">
      <c r="B60" s="6" t="s">
        <v>255</v>
      </c>
      <c r="C60" s="35" t="s">
        <v>256</v>
      </c>
      <c r="D60" s="38">
        <v>0</v>
      </c>
      <c r="E60" s="38">
        <v>1028</v>
      </c>
    </row>
    <row r="61" spans="2:5" s="53" customFormat="1" ht="12.75">
      <c r="B61" s="128" t="s">
        <v>201</v>
      </c>
      <c r="C61" s="35">
        <v>9501</v>
      </c>
      <c r="D61" s="39">
        <v>177362</v>
      </c>
      <c r="E61" s="39">
        <v>177362</v>
      </c>
    </row>
    <row r="62" spans="2:5" s="53" customFormat="1" ht="12.75">
      <c r="B62" s="161" t="s">
        <v>200</v>
      </c>
      <c r="C62" s="35">
        <v>9507</v>
      </c>
      <c r="D62" s="160"/>
      <c r="E62" s="160">
        <v>-389679</v>
      </c>
    </row>
    <row r="63" spans="2:5" s="53" customFormat="1" ht="12.75">
      <c r="B63" s="159"/>
      <c r="C63" s="43"/>
      <c r="D63" s="160"/>
      <c r="E63" s="160"/>
    </row>
    <row r="64" spans="2:5" s="53" customFormat="1" ht="14.25" customHeight="1">
      <c r="B64" s="46"/>
      <c r="C64" s="43"/>
      <c r="D64" s="45"/>
      <c r="E64" s="45"/>
    </row>
    <row r="65" spans="2:5" s="53" customFormat="1" ht="12.75">
      <c r="B65" s="40" t="s">
        <v>203</v>
      </c>
      <c r="C65" s="41"/>
      <c r="D65" s="42">
        <f>D58+D44+D9+D51</f>
        <v>2900007</v>
      </c>
      <c r="E65" s="42">
        <f>E58+E44+E9+E51+E56</f>
        <v>1546389</v>
      </c>
    </row>
    <row r="66" spans="2:5" s="53" customFormat="1" ht="14.25" customHeight="1">
      <c r="B66" s="24"/>
      <c r="C66" s="43"/>
      <c r="D66" s="45"/>
      <c r="E66" s="45"/>
    </row>
    <row r="67" s="53" customFormat="1" ht="12.75">
      <c r="B67" s="5"/>
    </row>
    <row r="68" s="53" customFormat="1" ht="12.75">
      <c r="A68" s="5" t="s">
        <v>299</v>
      </c>
    </row>
    <row r="69" spans="1:5" s="53" customFormat="1" ht="12.75">
      <c r="A69" s="5" t="s">
        <v>109</v>
      </c>
      <c r="B69" s="54"/>
      <c r="C69" s="55"/>
      <c r="D69" s="55"/>
      <c r="E69" s="55"/>
    </row>
    <row r="70" s="53" customFormat="1" ht="12.75"/>
  </sheetData>
  <sheetProtection password="B55E" sheet="1" objects="1" scenarios="1" selectLockedCells="1" selectUnlockedCells="1"/>
  <mergeCells count="4">
    <mergeCell ref="D1:E1"/>
    <mergeCell ref="B2:E2"/>
    <mergeCell ref="B3:E3"/>
    <mergeCell ref="B4:E4"/>
  </mergeCells>
  <printOptions/>
  <pageMargins left="0.39" right="0.75" top="0.51" bottom="0.21" header="0.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pane ySplit="10" topLeftCell="BM23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2.28125" style="0" customWidth="1"/>
    <col min="2" max="2" width="56.28125" style="0" customWidth="1"/>
    <col min="3" max="3" width="11.8515625" style="0" bestFit="1" customWidth="1"/>
    <col min="4" max="4" width="14.421875" style="0" customWidth="1"/>
    <col min="5" max="5" width="11.7109375" style="0" customWidth="1"/>
  </cols>
  <sheetData>
    <row r="1" spans="1:5" ht="12.75" customHeight="1">
      <c r="A1" s="7"/>
      <c r="B1" s="7"/>
      <c r="C1" s="265" t="s">
        <v>27</v>
      </c>
      <c r="D1" s="266"/>
      <c r="E1" s="266"/>
    </row>
    <row r="3" spans="2:4" ht="22.5">
      <c r="B3" s="269" t="s">
        <v>185</v>
      </c>
      <c r="C3" s="253"/>
      <c r="D3" s="253"/>
    </row>
    <row r="4" spans="1:4" ht="22.5">
      <c r="A4" s="9"/>
      <c r="B4" s="269" t="s">
        <v>137</v>
      </c>
      <c r="C4" s="253"/>
      <c r="D4" s="253"/>
    </row>
    <row r="5" spans="1:5" ht="22.5">
      <c r="A5" s="9"/>
      <c r="B5" s="254" t="s">
        <v>294</v>
      </c>
      <c r="C5" s="255"/>
      <c r="D5" s="255"/>
      <c r="E5" s="255"/>
    </row>
    <row r="7" spans="2:5" ht="15">
      <c r="B7" s="10"/>
      <c r="C7" s="11"/>
      <c r="D7" s="267" t="s">
        <v>28</v>
      </c>
      <c r="E7" s="267" t="s">
        <v>28</v>
      </c>
    </row>
    <row r="8" spans="2:5" ht="12.75">
      <c r="B8" s="12" t="s">
        <v>29</v>
      </c>
      <c r="C8" s="13"/>
      <c r="D8" s="268"/>
      <c r="E8" s="268"/>
    </row>
    <row r="9" spans="2:5" ht="26.25">
      <c r="B9" s="14" t="s">
        <v>111</v>
      </c>
      <c r="C9" s="61" t="s">
        <v>11</v>
      </c>
      <c r="D9" s="20" t="s">
        <v>248</v>
      </c>
      <c r="E9" s="59" t="s">
        <v>186</v>
      </c>
    </row>
    <row r="10" spans="2:5" ht="13.5" thickBot="1">
      <c r="B10" s="51">
        <v>1</v>
      </c>
      <c r="C10" s="60">
        <v>2</v>
      </c>
      <c r="D10" s="50">
        <v>3</v>
      </c>
      <c r="E10" s="50">
        <v>3</v>
      </c>
    </row>
    <row r="11" spans="2:5" s="121" customFormat="1" ht="14.25" thickBot="1">
      <c r="B11" s="122" t="s">
        <v>21</v>
      </c>
      <c r="C11" s="123" t="s">
        <v>11</v>
      </c>
      <c r="D11" s="230">
        <f>D13+D14+D12</f>
        <v>661365</v>
      </c>
      <c r="E11" s="230">
        <f>E13+E14+E12</f>
        <v>362874</v>
      </c>
    </row>
    <row r="12" spans="2:5" s="121" customFormat="1" ht="13.5">
      <c r="B12" s="240" t="s">
        <v>267</v>
      </c>
      <c r="C12" s="61"/>
      <c r="D12" s="237">
        <v>9999</v>
      </c>
      <c r="E12" s="237">
        <v>9999</v>
      </c>
    </row>
    <row r="13" spans="1:5" s="55" customFormat="1" ht="13.5">
      <c r="A13" s="8"/>
      <c r="B13" s="106" t="s">
        <v>12</v>
      </c>
      <c r="C13" s="107"/>
      <c r="D13" s="235">
        <v>603766</v>
      </c>
      <c r="E13" s="235">
        <v>331085</v>
      </c>
    </row>
    <row r="14" spans="1:5" s="53" customFormat="1" ht="14.25" thickBot="1">
      <c r="A14" s="55"/>
      <c r="B14" s="108" t="s">
        <v>105</v>
      </c>
      <c r="C14" s="109"/>
      <c r="D14" s="239">
        <v>47600</v>
      </c>
      <c r="E14" s="239">
        <v>21790</v>
      </c>
    </row>
    <row r="15" spans="2:5" s="121" customFormat="1" ht="14.25" thickBot="1">
      <c r="B15" s="124" t="s">
        <v>22</v>
      </c>
      <c r="C15" s="123" t="s">
        <v>11</v>
      </c>
      <c r="D15" s="230">
        <f>D16+D17+D19+D18</f>
        <v>172066</v>
      </c>
      <c r="E15" s="230">
        <f>E16+E17+E19+E18</f>
        <v>79610</v>
      </c>
    </row>
    <row r="16" spans="2:5" s="53" customFormat="1" ht="13.5">
      <c r="B16" s="106" t="s">
        <v>166</v>
      </c>
      <c r="C16" s="107"/>
      <c r="D16" s="235">
        <v>60467</v>
      </c>
      <c r="E16" s="235">
        <v>28391</v>
      </c>
    </row>
    <row r="17" spans="2:5" s="53" customFormat="1" ht="13.5">
      <c r="B17" s="108" t="s">
        <v>106</v>
      </c>
      <c r="C17" s="110"/>
      <c r="D17" s="239">
        <v>18399</v>
      </c>
      <c r="E17" s="239">
        <v>6109</v>
      </c>
    </row>
    <row r="18" spans="2:5" s="53" customFormat="1" ht="13.5">
      <c r="B18" s="108" t="s">
        <v>271</v>
      </c>
      <c r="C18" s="109"/>
      <c r="D18" s="239">
        <v>90314</v>
      </c>
      <c r="E18" s="239">
        <v>45110</v>
      </c>
    </row>
    <row r="19" spans="2:5" s="53" customFormat="1" ht="14.25" thickBot="1">
      <c r="B19" s="108" t="s">
        <v>23</v>
      </c>
      <c r="C19" s="109"/>
      <c r="D19" s="239">
        <v>2886</v>
      </c>
      <c r="E19" s="239"/>
    </row>
    <row r="20" spans="2:5" s="121" customFormat="1" ht="14.25" thickBot="1">
      <c r="B20" s="122" t="s">
        <v>24</v>
      </c>
      <c r="C20" s="123" t="s">
        <v>11</v>
      </c>
      <c r="D20" s="230">
        <f>D21+D22+D23</f>
        <v>1220901</v>
      </c>
      <c r="E20" s="230">
        <f>E21+E22+E23</f>
        <v>632586</v>
      </c>
    </row>
    <row r="21" spans="2:5" s="53" customFormat="1" ht="13.5">
      <c r="B21" s="111" t="s">
        <v>25</v>
      </c>
      <c r="C21" s="112"/>
      <c r="D21" s="231">
        <v>381731</v>
      </c>
      <c r="E21" s="231">
        <v>183833</v>
      </c>
    </row>
    <row r="22" spans="2:5" s="53" customFormat="1" ht="13.5">
      <c r="B22" s="113" t="s">
        <v>143</v>
      </c>
      <c r="C22" s="114"/>
      <c r="D22" s="231">
        <v>778506</v>
      </c>
      <c r="E22" s="231">
        <v>423020</v>
      </c>
    </row>
    <row r="23" spans="2:5" s="53" customFormat="1" ht="14.25" thickBot="1">
      <c r="B23" s="113" t="s">
        <v>98</v>
      </c>
      <c r="C23" s="115"/>
      <c r="D23" s="231">
        <v>60664</v>
      </c>
      <c r="E23" s="231">
        <v>25733</v>
      </c>
    </row>
    <row r="24" spans="2:5" s="121" customFormat="1" ht="14.25" thickBot="1">
      <c r="B24" s="122" t="s">
        <v>13</v>
      </c>
      <c r="C24" s="123" t="s">
        <v>11</v>
      </c>
      <c r="D24" s="230">
        <f>D25+D26</f>
        <v>39475</v>
      </c>
      <c r="E24" s="230">
        <f>E25+E26</f>
        <v>16692</v>
      </c>
    </row>
    <row r="25" spans="2:5" s="53" customFormat="1" ht="13.5">
      <c r="B25" s="111" t="s">
        <v>99</v>
      </c>
      <c r="C25" s="107"/>
      <c r="D25" s="231">
        <v>9670</v>
      </c>
      <c r="E25" s="231">
        <v>4418</v>
      </c>
    </row>
    <row r="26" spans="2:5" s="53" customFormat="1" ht="14.25" thickBot="1">
      <c r="B26" s="113" t="s">
        <v>97</v>
      </c>
      <c r="C26" s="115"/>
      <c r="D26" s="231">
        <v>29805</v>
      </c>
      <c r="E26" s="231">
        <v>12274</v>
      </c>
    </row>
    <row r="27" spans="2:5" s="121" customFormat="1" ht="14.25" thickBot="1">
      <c r="B27" s="122" t="s">
        <v>14</v>
      </c>
      <c r="C27" s="120" t="s">
        <v>11</v>
      </c>
      <c r="D27" s="230">
        <f>D28+D29+D30+D31</f>
        <v>311142</v>
      </c>
      <c r="E27" s="230">
        <f>E28+E29+E30+E31</f>
        <v>230750</v>
      </c>
    </row>
    <row r="28" spans="2:5" s="53" customFormat="1" ht="13.5">
      <c r="B28" s="111" t="s">
        <v>100</v>
      </c>
      <c r="C28" s="116"/>
      <c r="D28" s="231">
        <v>141135</v>
      </c>
      <c r="E28" s="231">
        <v>78742</v>
      </c>
    </row>
    <row r="29" spans="2:5" s="53" customFormat="1" ht="13.5">
      <c r="B29" s="113" t="s">
        <v>101</v>
      </c>
      <c r="C29" s="114"/>
      <c r="D29" s="231">
        <v>10578</v>
      </c>
      <c r="E29" s="231">
        <v>6131</v>
      </c>
    </row>
    <row r="30" spans="2:5" s="53" customFormat="1" ht="13.5">
      <c r="B30" s="113" t="s">
        <v>102</v>
      </c>
      <c r="C30" s="114"/>
      <c r="D30" s="231">
        <v>153206</v>
      </c>
      <c r="E30" s="231">
        <v>142097</v>
      </c>
    </row>
    <row r="31" spans="2:5" s="53" customFormat="1" ht="14.25" thickBot="1">
      <c r="B31" s="113" t="s">
        <v>110</v>
      </c>
      <c r="C31" s="115"/>
      <c r="D31" s="232">
        <v>6223</v>
      </c>
      <c r="E31" s="231">
        <v>3780</v>
      </c>
    </row>
    <row r="32" spans="2:5" s="121" customFormat="1" ht="14.25" thickBot="1">
      <c r="B32" s="122" t="s">
        <v>15</v>
      </c>
      <c r="C32" s="123" t="s">
        <v>11</v>
      </c>
      <c r="D32" s="230">
        <f>D33+D34+D35+D36</f>
        <v>126684</v>
      </c>
      <c r="E32" s="230">
        <f>E33+E34+E35+E36</f>
        <v>98493</v>
      </c>
    </row>
    <row r="33" spans="2:5" s="53" customFormat="1" ht="13.5">
      <c r="B33" s="111" t="s">
        <v>103</v>
      </c>
      <c r="C33" s="107"/>
      <c r="D33" s="231">
        <v>2200</v>
      </c>
      <c r="E33" s="231">
        <v>1374</v>
      </c>
    </row>
    <row r="34" spans="2:5" s="53" customFormat="1" ht="13.5">
      <c r="B34" s="113" t="s">
        <v>16</v>
      </c>
      <c r="C34" s="114"/>
      <c r="D34" s="231">
        <v>38300</v>
      </c>
      <c r="E34" s="231">
        <v>22665</v>
      </c>
    </row>
    <row r="35" spans="2:5" s="53" customFormat="1" ht="13.5">
      <c r="B35" s="113" t="s">
        <v>17</v>
      </c>
      <c r="C35" s="114"/>
      <c r="D35" s="231">
        <v>4900</v>
      </c>
      <c r="E35" s="231">
        <v>2913</v>
      </c>
    </row>
    <row r="36" spans="2:5" s="53" customFormat="1" ht="14.25" thickBot="1">
      <c r="B36" s="113" t="s">
        <v>104</v>
      </c>
      <c r="C36" s="115"/>
      <c r="D36" s="231">
        <v>81284</v>
      </c>
      <c r="E36" s="231">
        <v>71541</v>
      </c>
    </row>
    <row r="37" spans="2:5" s="121" customFormat="1" ht="14.25" thickBot="1">
      <c r="B37" s="122" t="s">
        <v>18</v>
      </c>
      <c r="C37" s="123" t="s">
        <v>11</v>
      </c>
      <c r="D37" s="233">
        <f>D38+D39+D40</f>
        <v>105500</v>
      </c>
      <c r="E37" s="233">
        <f>E38+E39+E40</f>
        <v>50524</v>
      </c>
    </row>
    <row r="38" spans="2:5" s="53" customFormat="1" ht="13.5">
      <c r="B38" s="111" t="s">
        <v>281</v>
      </c>
      <c r="C38" s="112"/>
      <c r="D38" s="232">
        <v>3200</v>
      </c>
      <c r="E38" s="232">
        <v>3709</v>
      </c>
    </row>
    <row r="39" spans="2:5" s="53" customFormat="1" ht="13.5">
      <c r="B39" s="113" t="s">
        <v>19</v>
      </c>
      <c r="C39" s="114"/>
      <c r="D39" s="231">
        <v>84300</v>
      </c>
      <c r="E39" s="231">
        <v>44915</v>
      </c>
    </row>
    <row r="40" spans="2:5" s="53" customFormat="1" ht="14.25" thickBot="1">
      <c r="B40" s="113" t="s">
        <v>20</v>
      </c>
      <c r="C40" s="115"/>
      <c r="D40" s="234">
        <v>18000</v>
      </c>
      <c r="E40" s="234">
        <v>1900</v>
      </c>
    </row>
    <row r="41" spans="2:5" s="121" customFormat="1" ht="14.25" thickBot="1">
      <c r="B41" s="122" t="s">
        <v>6</v>
      </c>
      <c r="C41" s="123" t="s">
        <v>11</v>
      </c>
      <c r="D41" s="230">
        <f>D42+D43+D44+D45+D46</f>
        <v>247613</v>
      </c>
      <c r="E41" s="230">
        <f>E42+E43+E44+E45+E46</f>
        <v>67354</v>
      </c>
    </row>
    <row r="42" spans="2:5" s="53" customFormat="1" ht="13.5">
      <c r="B42" s="111" t="s">
        <v>7</v>
      </c>
      <c r="C42" s="112"/>
      <c r="D42" s="231">
        <v>115175</v>
      </c>
      <c r="E42" s="231">
        <v>6349</v>
      </c>
    </row>
    <row r="43" spans="2:5" s="53" customFormat="1" ht="13.5">
      <c r="B43" s="113" t="s">
        <v>107</v>
      </c>
      <c r="C43" s="110"/>
      <c r="D43" s="231">
        <v>37719</v>
      </c>
      <c r="E43" s="231">
        <v>20148</v>
      </c>
    </row>
    <row r="44" spans="2:5" s="53" customFormat="1" ht="13.5">
      <c r="B44" s="113" t="s">
        <v>8</v>
      </c>
      <c r="C44" s="110"/>
      <c r="D44" s="231">
        <v>5515</v>
      </c>
      <c r="E44" s="231">
        <v>325</v>
      </c>
    </row>
    <row r="45" spans="2:5" s="53" customFormat="1" ht="13.5">
      <c r="B45" s="113" t="s">
        <v>31</v>
      </c>
      <c r="C45" s="110"/>
      <c r="D45" s="231">
        <v>2000</v>
      </c>
      <c r="E45" s="231"/>
    </row>
    <row r="46" spans="2:5" s="53" customFormat="1" ht="14.25" thickBot="1">
      <c r="B46" s="117" t="s">
        <v>108</v>
      </c>
      <c r="C46" s="109"/>
      <c r="D46" s="235">
        <v>87204</v>
      </c>
      <c r="E46" s="235">
        <v>40532</v>
      </c>
    </row>
    <row r="47" spans="2:5" s="121" customFormat="1" ht="14.25" thickBot="1">
      <c r="B47" s="122" t="s">
        <v>10</v>
      </c>
      <c r="C47" s="123" t="s">
        <v>11</v>
      </c>
      <c r="D47" s="236">
        <f>D48</f>
        <v>15261</v>
      </c>
      <c r="E47" s="236">
        <f>E48</f>
        <v>7506</v>
      </c>
    </row>
    <row r="48" spans="2:5" s="53" customFormat="1" ht="14.25" thickBot="1">
      <c r="B48" s="111" t="s">
        <v>9</v>
      </c>
      <c r="C48" s="118"/>
      <c r="D48" s="237">
        <v>15261</v>
      </c>
      <c r="E48" s="237">
        <v>7506</v>
      </c>
    </row>
    <row r="49" spans="2:5" s="121" customFormat="1" ht="15.75" thickBot="1">
      <c r="B49" s="119" t="s">
        <v>30</v>
      </c>
      <c r="C49" s="120" t="s">
        <v>11</v>
      </c>
      <c r="D49" s="230">
        <f>D11+D15+D20+D24+D27+D32+D37+D41+D47</f>
        <v>2900007</v>
      </c>
      <c r="E49" s="230">
        <f>E11+E15+E20+E24+E27+E32+E37+E41+E47</f>
        <v>1546389</v>
      </c>
    </row>
    <row r="50" spans="2:5" ht="15">
      <c r="B50" s="56"/>
      <c r="C50" s="58"/>
      <c r="D50" s="238"/>
      <c r="E50" s="238"/>
    </row>
    <row r="51" spans="1:2" ht="13.5">
      <c r="A51" s="1" t="s">
        <v>139</v>
      </c>
      <c r="B51" s="1" t="s">
        <v>298</v>
      </c>
    </row>
    <row r="52" spans="1:2" ht="13.5">
      <c r="A52" s="1" t="s">
        <v>140</v>
      </c>
      <c r="B52" s="1" t="s">
        <v>141</v>
      </c>
    </row>
    <row r="53" spans="2:5" s="89" customFormat="1" ht="12.75">
      <c r="B53" s="86"/>
      <c r="C53" s="58"/>
      <c r="D53" s="57"/>
      <c r="E53" s="57"/>
    </row>
    <row r="54" spans="2:5" s="89" customFormat="1" ht="12.75">
      <c r="B54" s="86"/>
      <c r="C54" s="58"/>
      <c r="D54" s="57"/>
      <c r="E54" s="57"/>
    </row>
    <row r="55" spans="2:5" s="89" customFormat="1" ht="12.75">
      <c r="B55" s="86"/>
      <c r="C55" s="58"/>
      <c r="D55" s="57"/>
      <c r="E55" s="57"/>
    </row>
    <row r="56" spans="2:5" s="89" customFormat="1" ht="12.75">
      <c r="B56" s="86"/>
      <c r="C56" s="58"/>
      <c r="D56" s="57"/>
      <c r="E56" s="57"/>
    </row>
    <row r="57" spans="2:5" s="89" customFormat="1" ht="12.75">
      <c r="B57" s="86"/>
      <c r="C57" s="58"/>
      <c r="D57" s="57"/>
      <c r="E57" s="57"/>
    </row>
    <row r="58" spans="2:5" s="89" customFormat="1" ht="12.75">
      <c r="B58" s="86"/>
      <c r="C58" s="58"/>
      <c r="D58" s="57"/>
      <c r="E58" s="57"/>
    </row>
    <row r="59" spans="2:5" s="89" customFormat="1" ht="12.75">
      <c r="B59" s="87"/>
      <c r="C59" s="88"/>
      <c r="D59" s="57"/>
      <c r="E59" s="57"/>
    </row>
    <row r="60" spans="2:5" s="89" customFormat="1" ht="12.75">
      <c r="B60" s="87"/>
      <c r="C60" s="88"/>
      <c r="D60" s="57"/>
      <c r="E60" s="57"/>
    </row>
    <row r="61" spans="2:5" s="89" customFormat="1" ht="12.75">
      <c r="B61" s="86"/>
      <c r="C61" s="58"/>
      <c r="D61" s="57"/>
      <c r="E61" s="57"/>
    </row>
    <row r="62" spans="2:5" s="90" customFormat="1" ht="12.75">
      <c r="B62" s="87"/>
      <c r="C62" s="88"/>
      <c r="D62" s="57"/>
      <c r="E62" s="57"/>
    </row>
    <row r="63" spans="2:5" s="89" customFormat="1" ht="12.75">
      <c r="B63" s="91"/>
      <c r="C63" s="88"/>
      <c r="D63" s="57"/>
      <c r="E63" s="57"/>
    </row>
    <row r="64" spans="2:5" s="89" customFormat="1" ht="12.75">
      <c r="B64" s="92"/>
      <c r="D64" s="93"/>
      <c r="E64" s="93"/>
    </row>
    <row r="65" spans="2:5" s="89" customFormat="1" ht="12.75">
      <c r="B65" s="92"/>
      <c r="D65" s="93"/>
      <c r="E65" s="93"/>
    </row>
    <row r="70" spans="4:5" ht="12.75">
      <c r="D70" s="7"/>
      <c r="E70" s="7"/>
    </row>
    <row r="71" ht="12.75">
      <c r="B71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E5"/>
  </mergeCells>
  <printOptions/>
  <pageMargins left="0.37" right="0.21" top="0.3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T61"/>
  <sheetViews>
    <sheetView tabSelected="1" workbookViewId="0" topLeftCell="A1">
      <selection activeCell="K3" sqref="K3"/>
    </sheetView>
  </sheetViews>
  <sheetFormatPr defaultColWidth="9.140625" defaultRowHeight="12.75"/>
  <cols>
    <col min="1" max="1" width="9.7109375" style="53" customWidth="1"/>
    <col min="2" max="2" width="61.7109375" style="53" customWidth="1"/>
    <col min="3" max="4" width="12.140625" style="53" bestFit="1" customWidth="1"/>
    <col min="5" max="16384" width="9.140625" style="53" customWidth="1"/>
  </cols>
  <sheetData>
    <row r="2" spans="1:4" s="55" customFormat="1" ht="12.75">
      <c r="A2" s="8"/>
      <c r="B2" s="8"/>
      <c r="C2" s="256" t="s">
        <v>142</v>
      </c>
      <c r="D2" s="270"/>
    </row>
    <row r="3" spans="3:4" s="55" customFormat="1" ht="12.75">
      <c r="C3" s="94"/>
      <c r="D3" s="94"/>
    </row>
    <row r="4" spans="2:4" s="55" customFormat="1" ht="22.5">
      <c r="B4" s="269" t="s">
        <v>185</v>
      </c>
      <c r="C4" s="253"/>
      <c r="D4" s="253"/>
    </row>
    <row r="5" spans="1:4" s="55" customFormat="1" ht="22.5">
      <c r="A5" s="9"/>
      <c r="B5" s="269" t="s">
        <v>138</v>
      </c>
      <c r="C5" s="253"/>
      <c r="D5" s="253"/>
    </row>
    <row r="6" spans="1:4" s="55" customFormat="1" ht="22.5">
      <c r="A6" s="9"/>
      <c r="B6" s="254" t="s">
        <v>294</v>
      </c>
      <c r="C6" s="255"/>
      <c r="D6" s="255"/>
    </row>
    <row r="7" spans="1:4" ht="13.5" thickBot="1">
      <c r="A7" s="55"/>
      <c r="B7" s="55"/>
      <c r="C7" s="55"/>
      <c r="D7" s="55"/>
    </row>
    <row r="8" spans="1:202" s="98" customFormat="1" ht="28.5" customHeight="1">
      <c r="A8" s="80" t="s">
        <v>113</v>
      </c>
      <c r="B8" s="84" t="s">
        <v>29</v>
      </c>
      <c r="C8" s="20" t="s">
        <v>248</v>
      </c>
      <c r="D8" s="166" t="s">
        <v>186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</row>
    <row r="9" spans="1:202" s="98" customFormat="1" ht="13.5" thickBot="1">
      <c r="A9" s="81" t="s">
        <v>114</v>
      </c>
      <c r="B9" s="85" t="s">
        <v>112</v>
      </c>
      <c r="C9" s="95"/>
      <c r="D9" s="95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</row>
    <row r="10" spans="1:202" s="98" customFormat="1" ht="13.5" thickBot="1">
      <c r="A10" s="63"/>
      <c r="B10" s="97">
        <v>1</v>
      </c>
      <c r="C10" s="64">
        <v>2</v>
      </c>
      <c r="D10" s="64">
        <v>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</row>
    <row r="11" spans="1:202" s="52" customFormat="1" ht="13.5" thickBot="1">
      <c r="A11" s="271" t="s">
        <v>115</v>
      </c>
      <c r="B11" s="272"/>
      <c r="C11" s="65">
        <f>C12+C13</f>
        <v>1139957</v>
      </c>
      <c r="D11" s="65">
        <f>D12+D13</f>
        <v>591648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</row>
    <row r="12" spans="1:202" s="98" customFormat="1" ht="12.75">
      <c r="A12" s="99">
        <v>101</v>
      </c>
      <c r="B12" s="67" t="s">
        <v>145</v>
      </c>
      <c r="C12" s="68">
        <v>1114787</v>
      </c>
      <c r="D12" s="68">
        <v>579487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</row>
    <row r="13" spans="1:202" s="98" customFormat="1" ht="13.5" thickBot="1">
      <c r="A13" s="99">
        <v>102</v>
      </c>
      <c r="B13" s="67" t="s">
        <v>146</v>
      </c>
      <c r="C13" s="68">
        <v>25170</v>
      </c>
      <c r="D13" s="68">
        <v>12161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</row>
    <row r="14" spans="1:202" s="52" customFormat="1" ht="13.5" thickBot="1">
      <c r="A14" s="273" t="s">
        <v>116</v>
      </c>
      <c r="B14" s="274"/>
      <c r="C14" s="70">
        <f>C15+C16+C17+C18+C19</f>
        <v>358888</v>
      </c>
      <c r="D14" s="70">
        <f>D15+D16+D17+D18+D19</f>
        <v>221099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</row>
    <row r="15" spans="1:202" s="98" customFormat="1" ht="12.75">
      <c r="A15" s="99">
        <v>201</v>
      </c>
      <c r="B15" s="67" t="s">
        <v>147</v>
      </c>
      <c r="C15" s="68">
        <v>187881</v>
      </c>
      <c r="D15" s="68">
        <v>147765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</row>
    <row r="16" spans="1:202" s="98" customFormat="1" ht="12.75">
      <c r="A16" s="99">
        <v>202</v>
      </c>
      <c r="B16" s="71" t="s">
        <v>148</v>
      </c>
      <c r="C16" s="68">
        <v>38480</v>
      </c>
      <c r="D16" s="68">
        <v>17788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</row>
    <row r="17" spans="1:202" s="98" customFormat="1" ht="26.25">
      <c r="A17" s="99">
        <v>205</v>
      </c>
      <c r="B17" s="71" t="s">
        <v>149</v>
      </c>
      <c r="C17" s="68">
        <v>53838</v>
      </c>
      <c r="D17" s="68">
        <v>16872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</row>
    <row r="18" spans="1:202" s="98" customFormat="1" ht="12.75">
      <c r="A18" s="99">
        <v>208</v>
      </c>
      <c r="B18" s="67" t="s">
        <v>150</v>
      </c>
      <c r="C18" s="68">
        <v>26031</v>
      </c>
      <c r="D18" s="68">
        <v>10942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</row>
    <row r="19" spans="1:202" s="98" customFormat="1" ht="13.5" thickBot="1">
      <c r="A19" s="99">
        <v>209</v>
      </c>
      <c r="B19" s="71" t="s">
        <v>151</v>
      </c>
      <c r="C19" s="68">
        <v>52658</v>
      </c>
      <c r="D19" s="68">
        <v>27732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</row>
    <row r="20" spans="1:202" s="52" customFormat="1" ht="13.5" thickBot="1">
      <c r="A20" s="273" t="s">
        <v>117</v>
      </c>
      <c r="B20" s="275"/>
      <c r="C20" s="70">
        <f>C21+C22+C23+C24</f>
        <v>290340</v>
      </c>
      <c r="D20" s="70">
        <f>D21+D22+D23+D24</f>
        <v>145564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</row>
    <row r="21" spans="1:202" s="98" customFormat="1" ht="26.25">
      <c r="A21" s="100">
        <v>551</v>
      </c>
      <c r="B21" s="72" t="s">
        <v>152</v>
      </c>
      <c r="C21" s="68">
        <v>167695</v>
      </c>
      <c r="D21" s="68">
        <v>82604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</row>
    <row r="22" spans="1:202" s="98" customFormat="1" ht="12.75">
      <c r="A22" s="100">
        <v>552</v>
      </c>
      <c r="B22" s="72" t="s">
        <v>153</v>
      </c>
      <c r="C22" s="68">
        <v>23097</v>
      </c>
      <c r="D22" s="68">
        <v>9858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</row>
    <row r="23" spans="1:202" s="98" customFormat="1" ht="12.75">
      <c r="A23" s="100">
        <v>560</v>
      </c>
      <c r="B23" s="72" t="s">
        <v>154</v>
      </c>
      <c r="C23" s="68">
        <v>69069</v>
      </c>
      <c r="D23" s="68">
        <v>37273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</row>
    <row r="24" spans="1:202" s="98" customFormat="1" ht="13.5" thickBot="1">
      <c r="A24" s="100">
        <v>580</v>
      </c>
      <c r="B24" s="72" t="s">
        <v>155</v>
      </c>
      <c r="C24" s="68">
        <v>30479</v>
      </c>
      <c r="D24" s="68">
        <v>15829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</row>
    <row r="25" spans="1:202" s="52" customFormat="1" ht="13.5" thickBot="1">
      <c r="A25" s="273" t="s">
        <v>118</v>
      </c>
      <c r="B25" s="274"/>
      <c r="C25" s="70">
        <f>C26+C27+C28+C30+C31+C32+C33+C34+C35+C37+C38+C39+C29</f>
        <v>779478</v>
      </c>
      <c r="D25" s="70">
        <f>D26+D27+D28+D30+D31+D32+D33+D34+D35+D37+D38+D39+D29+D36+D40</f>
        <v>518313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</row>
    <row r="26" spans="1:202" s="98" customFormat="1" ht="12.75">
      <c r="A26" s="101">
        <v>1011</v>
      </c>
      <c r="B26" s="82" t="s">
        <v>119</v>
      </c>
      <c r="C26" s="69">
        <v>155057</v>
      </c>
      <c r="D26" s="69">
        <v>79947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</row>
    <row r="27" spans="1:202" s="98" customFormat="1" ht="12.75">
      <c r="A27" s="99">
        <v>1012</v>
      </c>
      <c r="B27" s="71" t="s">
        <v>120</v>
      </c>
      <c r="C27" s="69">
        <v>776</v>
      </c>
      <c r="D27" s="69">
        <v>193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</row>
    <row r="28" spans="1:202" s="98" customFormat="1" ht="12.75">
      <c r="A28" s="99">
        <v>1013</v>
      </c>
      <c r="B28" s="71" t="s">
        <v>121</v>
      </c>
      <c r="C28" s="69">
        <v>11000</v>
      </c>
      <c r="D28" s="69">
        <v>28470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</row>
    <row r="29" spans="1:202" s="98" customFormat="1" ht="12.75">
      <c r="A29" s="99">
        <v>1014</v>
      </c>
      <c r="B29" s="71" t="s">
        <v>258</v>
      </c>
      <c r="C29" s="69">
        <v>25942</v>
      </c>
      <c r="D29" s="69">
        <v>12882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</row>
    <row r="30" spans="1:202" s="98" customFormat="1" ht="12.75">
      <c r="A30" s="99">
        <v>1015</v>
      </c>
      <c r="B30" s="71" t="s">
        <v>122</v>
      </c>
      <c r="C30" s="69">
        <v>83300</v>
      </c>
      <c r="D30" s="227">
        <v>50118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</row>
    <row r="31" spans="1:202" s="98" customFormat="1" ht="12.75">
      <c r="A31" s="99">
        <v>1016</v>
      </c>
      <c r="B31" s="71" t="s">
        <v>123</v>
      </c>
      <c r="C31" s="69">
        <v>270152</v>
      </c>
      <c r="D31" s="69">
        <v>165350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</row>
    <row r="32" spans="1:202" s="98" customFormat="1" ht="12.75">
      <c r="A32" s="99">
        <v>1020</v>
      </c>
      <c r="B32" s="67" t="s">
        <v>156</v>
      </c>
      <c r="C32" s="69">
        <v>107088</v>
      </c>
      <c r="D32" s="69">
        <v>96092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</row>
    <row r="33" spans="1:202" s="98" customFormat="1" ht="12.75">
      <c r="A33" s="99">
        <v>1030</v>
      </c>
      <c r="B33" s="71" t="s">
        <v>124</v>
      </c>
      <c r="C33" s="69">
        <v>105614</v>
      </c>
      <c r="D33" s="69">
        <v>63117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</row>
    <row r="34" spans="1:202" s="98" customFormat="1" ht="12.75">
      <c r="A34" s="99">
        <v>1051</v>
      </c>
      <c r="B34" s="71" t="s">
        <v>157</v>
      </c>
      <c r="C34" s="69">
        <v>6570</v>
      </c>
      <c r="D34" s="69">
        <v>6862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</row>
    <row r="35" spans="1:202" s="98" customFormat="1" ht="12.75">
      <c r="A35" s="99">
        <v>1062</v>
      </c>
      <c r="B35" s="67" t="s">
        <v>158</v>
      </c>
      <c r="C35" s="69">
        <v>6815</v>
      </c>
      <c r="D35" s="69">
        <v>1723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</row>
    <row r="36" spans="1:202" s="98" customFormat="1" ht="12.75">
      <c r="A36" s="99">
        <v>1063</v>
      </c>
      <c r="B36" s="67" t="s">
        <v>265</v>
      </c>
      <c r="C36" s="69"/>
      <c r="D36" s="69">
        <v>789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</row>
    <row r="37" spans="1:202" s="98" customFormat="1" ht="12.75">
      <c r="A37" s="99">
        <v>1092</v>
      </c>
      <c r="B37" s="71" t="s">
        <v>125</v>
      </c>
      <c r="C37" s="69">
        <v>200</v>
      </c>
      <c r="D37" s="69">
        <v>3423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</row>
    <row r="38" spans="1:202" s="98" customFormat="1" ht="13.5" thickBot="1">
      <c r="A38" s="102">
        <v>1098</v>
      </c>
      <c r="B38" s="83" t="s">
        <v>126</v>
      </c>
      <c r="C38" s="69">
        <v>5386</v>
      </c>
      <c r="D38" s="69">
        <v>5300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</row>
    <row r="39" spans="1:202" s="98" customFormat="1" ht="13.5" thickBot="1">
      <c r="A39" s="167" t="s">
        <v>257</v>
      </c>
      <c r="B39" s="83" t="s">
        <v>204</v>
      </c>
      <c r="C39" s="69">
        <v>1578</v>
      </c>
      <c r="D39" s="69">
        <v>4008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</row>
    <row r="40" spans="1:202" s="98" customFormat="1" ht="13.5" thickBot="1">
      <c r="A40" s="167" t="s">
        <v>272</v>
      </c>
      <c r="B40" s="83" t="s">
        <v>273</v>
      </c>
      <c r="C40" s="69"/>
      <c r="D40" s="69">
        <v>39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</row>
    <row r="41" spans="1:202" s="52" customFormat="1" ht="13.5" thickBot="1">
      <c r="A41" s="276" t="s">
        <v>127</v>
      </c>
      <c r="B41" s="277"/>
      <c r="C41" s="70">
        <f>C42</f>
        <v>15261</v>
      </c>
      <c r="D41" s="70">
        <f>D42</f>
        <v>7506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</row>
    <row r="42" spans="1:202" s="98" customFormat="1" ht="13.5" thickBot="1">
      <c r="A42" s="99">
        <v>2224</v>
      </c>
      <c r="B42" s="67" t="s">
        <v>159</v>
      </c>
      <c r="C42" s="68">
        <v>15261</v>
      </c>
      <c r="D42" s="68">
        <v>7506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</row>
    <row r="43" spans="1:202" s="52" customFormat="1" ht="13.5" thickBot="1">
      <c r="A43" s="276" t="s">
        <v>128</v>
      </c>
      <c r="B43" s="277"/>
      <c r="C43" s="70">
        <v>6873</v>
      </c>
      <c r="D43" s="70">
        <v>3595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</row>
    <row r="44" spans="1:202" s="52" customFormat="1" ht="13.5" thickBot="1">
      <c r="A44" s="276" t="s">
        <v>129</v>
      </c>
      <c r="B44" s="277"/>
      <c r="C44" s="70">
        <f>C45+C46</f>
        <v>16883</v>
      </c>
      <c r="D44" s="70">
        <f>D45+D46</f>
        <v>8080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</row>
    <row r="45" spans="1:202" s="98" customFormat="1" ht="12.75">
      <c r="A45" s="99">
        <v>4214</v>
      </c>
      <c r="B45" s="67" t="s">
        <v>164</v>
      </c>
      <c r="C45" s="68">
        <v>11000</v>
      </c>
      <c r="D45" s="68">
        <v>4300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</row>
    <row r="46" spans="1:202" s="98" customFormat="1" ht="13.5" thickBot="1">
      <c r="A46" s="168" t="s">
        <v>205</v>
      </c>
      <c r="B46" s="67" t="s">
        <v>206</v>
      </c>
      <c r="C46" s="68">
        <v>5883</v>
      </c>
      <c r="D46" s="68">
        <v>3780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</row>
    <row r="47" spans="1:202" s="52" customFormat="1" ht="13.5" thickBot="1">
      <c r="A47" s="276" t="s">
        <v>130</v>
      </c>
      <c r="B47" s="277"/>
      <c r="C47" s="70">
        <v>84300</v>
      </c>
      <c r="D47" s="70">
        <v>44915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</row>
    <row r="48" spans="1:202" s="52" customFormat="1" ht="13.5" thickBot="1">
      <c r="A48" s="280" t="s">
        <v>131</v>
      </c>
      <c r="B48" s="272"/>
      <c r="C48" s="70">
        <v>1200</v>
      </c>
      <c r="D48" s="70">
        <v>1628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</row>
    <row r="49" spans="1:202" s="52" customFormat="1" ht="13.5" thickBot="1">
      <c r="A49" s="278" t="s">
        <v>132</v>
      </c>
      <c r="B49" s="279"/>
      <c r="C49" s="70">
        <v>115987</v>
      </c>
      <c r="D49" s="70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</row>
    <row r="50" spans="1:202" s="52" customFormat="1" ht="13.5" thickBot="1">
      <c r="A50" s="278" t="s">
        <v>133</v>
      </c>
      <c r="B50" s="279"/>
      <c r="C50" s="70">
        <f>C51+C52+C53</f>
        <v>29750</v>
      </c>
      <c r="D50" s="70">
        <f>D51+D52+D53</f>
        <v>4041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</row>
    <row r="51" spans="1:202" s="98" customFormat="1" ht="12.75">
      <c r="A51" s="103">
        <v>5201</v>
      </c>
      <c r="B51" s="73" t="s">
        <v>160</v>
      </c>
      <c r="C51" s="68">
        <v>1300</v>
      </c>
      <c r="D51" s="68">
        <v>2649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</row>
    <row r="52" spans="1:202" s="98" customFormat="1" ht="12.75">
      <c r="A52" s="104">
        <v>5203</v>
      </c>
      <c r="B52" s="74" t="s">
        <v>161</v>
      </c>
      <c r="C52" s="68">
        <v>23000</v>
      </c>
      <c r="D52" s="68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</row>
    <row r="53" spans="1:202" s="98" customFormat="1" ht="13.5" thickBot="1">
      <c r="A53" s="104">
        <v>5205</v>
      </c>
      <c r="B53" s="74" t="s">
        <v>162</v>
      </c>
      <c r="C53" s="68">
        <v>5450</v>
      </c>
      <c r="D53" s="68">
        <v>1392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</row>
    <row r="54" spans="1:202" s="52" customFormat="1" ht="13.5" thickBot="1">
      <c r="A54" s="278" t="s">
        <v>134</v>
      </c>
      <c r="B54" s="279"/>
      <c r="C54" s="70">
        <f>C55</f>
        <v>24000</v>
      </c>
      <c r="D54" s="70">
        <f>D55</f>
        <v>0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</row>
    <row r="55" spans="1:202" s="98" customFormat="1" ht="13.5" thickBot="1">
      <c r="A55" s="104">
        <v>5309</v>
      </c>
      <c r="B55" s="74" t="s">
        <v>163</v>
      </c>
      <c r="C55" s="68">
        <v>24000</v>
      </c>
      <c r="D55" s="68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</row>
    <row r="56" spans="1:202" s="52" customFormat="1" ht="13.5" thickBot="1">
      <c r="A56" s="278" t="s">
        <v>135</v>
      </c>
      <c r="B56" s="279"/>
      <c r="C56" s="70">
        <v>10000</v>
      </c>
      <c r="D56" s="70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</row>
    <row r="57" spans="1:202" s="52" customFormat="1" ht="13.5" thickBot="1">
      <c r="A57" s="276" t="s">
        <v>136</v>
      </c>
      <c r="B57" s="277"/>
      <c r="C57" s="70">
        <v>27090</v>
      </c>
      <c r="D57" s="70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</row>
    <row r="58" spans="1:202" s="98" customFormat="1" ht="13.5" thickBot="1">
      <c r="A58" s="105"/>
      <c r="B58" s="96" t="s">
        <v>144</v>
      </c>
      <c r="C58" s="79">
        <f>C11+C14+C20+C25+C41+C43+C44+C47+C48+C49+C50+C54+C56+C57</f>
        <v>2900007</v>
      </c>
      <c r="D58" s="79">
        <f>D11+D14+D20+D25+D41+D43+D44+D47+D48+D49+D50+D54+D56+D57</f>
        <v>1546389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</row>
    <row r="59" spans="1:202" s="98" customFormat="1" ht="12.75">
      <c r="A59" s="77"/>
      <c r="B59" s="78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</row>
    <row r="60" spans="1:2" ht="12.75">
      <c r="A60" s="5" t="s">
        <v>139</v>
      </c>
      <c r="B60" s="5" t="s">
        <v>302</v>
      </c>
    </row>
    <row r="61" spans="1:2" ht="12.75">
      <c r="A61" s="5" t="s">
        <v>140</v>
      </c>
      <c r="B61" s="5" t="s">
        <v>165</v>
      </c>
    </row>
  </sheetData>
  <sheetProtection password="B55E" sheet="1" objects="1" scenarios="1" selectLockedCells="1" selectUnlockedCells="1"/>
  <mergeCells count="18">
    <mergeCell ref="A56:B56"/>
    <mergeCell ref="A57:B57"/>
    <mergeCell ref="A48:B48"/>
    <mergeCell ref="A49:B49"/>
    <mergeCell ref="A50:B50"/>
    <mergeCell ref="A54:B54"/>
    <mergeCell ref="A41:B41"/>
    <mergeCell ref="A43:B43"/>
    <mergeCell ref="A44:B44"/>
    <mergeCell ref="A47:B47"/>
    <mergeCell ref="A11:B11"/>
    <mergeCell ref="A14:B14"/>
    <mergeCell ref="A20:B20"/>
    <mergeCell ref="A25:B25"/>
    <mergeCell ref="C2:D2"/>
    <mergeCell ref="B4:D4"/>
    <mergeCell ref="B5:D5"/>
    <mergeCell ref="B6:D6"/>
  </mergeCells>
  <printOptions/>
  <pageMargins left="0.4" right="0.75" top="0.08" bottom="0.22" header="0.19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K3" sqref="K3"/>
    </sheetView>
  </sheetViews>
  <sheetFormatPr defaultColWidth="9.140625" defaultRowHeight="12.75"/>
  <cols>
    <col min="1" max="1" width="49.57421875" style="44" bestFit="1" customWidth="1"/>
    <col min="2" max="2" width="9.140625" style="44" customWidth="1"/>
    <col min="3" max="3" width="9.57421875" style="44" bestFit="1" customWidth="1"/>
    <col min="4" max="4" width="7.00390625" style="139" bestFit="1" customWidth="1"/>
    <col min="5" max="5" width="8.00390625" style="139" bestFit="1" customWidth="1"/>
    <col min="6" max="6" width="5.7109375" style="44" bestFit="1" customWidth="1"/>
    <col min="7" max="16384" width="9.140625" style="44" customWidth="1"/>
  </cols>
  <sheetData>
    <row r="1" spans="4:6" ht="12.75">
      <c r="D1" s="281" t="s">
        <v>184</v>
      </c>
      <c r="E1" s="282"/>
      <c r="F1" s="282"/>
    </row>
    <row r="2" spans="1:6" ht="22.5">
      <c r="A2" s="264" t="s">
        <v>247</v>
      </c>
      <c r="B2" s="283"/>
      <c r="C2" s="283"/>
      <c r="D2" s="283"/>
      <c r="E2" s="283"/>
      <c r="F2" s="283"/>
    </row>
    <row r="3" spans="1:6" ht="22.5">
      <c r="A3" s="264" t="s">
        <v>297</v>
      </c>
      <c r="B3" s="283"/>
      <c r="C3" s="283"/>
      <c r="D3" s="283"/>
      <c r="E3" s="283"/>
      <c r="F3" s="283"/>
    </row>
    <row r="5" spans="1:3" ht="12.75">
      <c r="A5" s="169" t="s">
        <v>207</v>
      </c>
      <c r="B5" s="128"/>
      <c r="C5" s="38"/>
    </row>
    <row r="6" spans="1:3" ht="12.75">
      <c r="A6" s="170" t="s">
        <v>208</v>
      </c>
      <c r="B6" s="171" t="s">
        <v>209</v>
      </c>
      <c r="C6" s="172">
        <v>209</v>
      </c>
    </row>
    <row r="7" spans="1:5" s="176" customFormat="1" ht="12" customHeight="1">
      <c r="A7" s="169" t="s">
        <v>210</v>
      </c>
      <c r="B7" s="173"/>
      <c r="C7" s="174"/>
      <c r="D7" s="175"/>
      <c r="E7" s="175"/>
    </row>
    <row r="8" spans="1:5" s="176" customFormat="1" ht="12" customHeight="1">
      <c r="A8" s="177" t="s">
        <v>211</v>
      </c>
      <c r="B8" s="173">
        <v>6300</v>
      </c>
      <c r="C8" s="174">
        <v>354768</v>
      </c>
      <c r="D8" s="175"/>
      <c r="E8" s="175"/>
    </row>
    <row r="9" spans="1:5" s="176" customFormat="1" ht="12" customHeight="1">
      <c r="A9" s="178" t="s">
        <v>212</v>
      </c>
      <c r="B9" s="173"/>
      <c r="C9" s="172">
        <v>374941</v>
      </c>
      <c r="D9" s="179"/>
      <c r="E9" s="179"/>
    </row>
    <row r="10" spans="1:5" s="176" customFormat="1" ht="11.25" customHeight="1">
      <c r="A10" s="169" t="s">
        <v>213</v>
      </c>
      <c r="B10" s="173"/>
      <c r="C10" s="174"/>
      <c r="D10" s="175"/>
      <c r="E10" s="175"/>
    </row>
    <row r="11" spans="1:5" s="176" customFormat="1" ht="0.75" customHeight="1" hidden="1">
      <c r="A11" s="177" t="s">
        <v>214</v>
      </c>
      <c r="B11" s="173">
        <v>7400</v>
      </c>
      <c r="C11" s="174">
        <f>D11+E11</f>
        <v>0</v>
      </c>
      <c r="D11" s="175"/>
      <c r="E11" s="175"/>
    </row>
    <row r="12" spans="1:5" s="176" customFormat="1" ht="12" customHeight="1" hidden="1">
      <c r="A12" s="180" t="s">
        <v>215</v>
      </c>
      <c r="B12" s="173">
        <v>7411</v>
      </c>
      <c r="C12" s="174">
        <f>D12+E12</f>
        <v>0</v>
      </c>
      <c r="D12" s="175"/>
      <c r="E12" s="175"/>
    </row>
    <row r="13" spans="1:5" s="176" customFormat="1" ht="12" customHeight="1" hidden="1">
      <c r="A13" s="180" t="s">
        <v>216</v>
      </c>
      <c r="B13" s="173">
        <v>7412</v>
      </c>
      <c r="C13" s="174">
        <f>D13+E13</f>
        <v>0</v>
      </c>
      <c r="D13" s="175"/>
      <c r="E13" s="175"/>
    </row>
    <row r="14" spans="1:5" s="176" customFormat="1" ht="12" customHeight="1" hidden="1">
      <c r="A14" s="177" t="s">
        <v>217</v>
      </c>
      <c r="B14" s="173">
        <v>7500</v>
      </c>
      <c r="C14" s="174">
        <f>D14+E14</f>
        <v>0</v>
      </c>
      <c r="D14" s="175"/>
      <c r="E14" s="175"/>
    </row>
    <row r="15" spans="1:5" s="176" customFormat="1" ht="12" customHeight="1">
      <c r="A15" s="177" t="s">
        <v>218</v>
      </c>
      <c r="B15" s="173">
        <v>7600</v>
      </c>
      <c r="C15" s="174">
        <v>3744</v>
      </c>
      <c r="D15" s="175"/>
      <c r="E15" s="175"/>
    </row>
    <row r="16" spans="1:5" s="176" customFormat="1" ht="14.25" customHeight="1">
      <c r="A16" s="181" t="s">
        <v>219</v>
      </c>
      <c r="B16" s="173"/>
      <c r="C16" s="172">
        <f>SUM(C11:C15)</f>
        <v>3744</v>
      </c>
      <c r="D16" s="175"/>
      <c r="E16" s="179"/>
    </row>
    <row r="17" spans="1:5" s="176" customFormat="1" ht="12" customHeight="1">
      <c r="A17" s="177" t="s">
        <v>220</v>
      </c>
      <c r="B17" s="182" t="s">
        <v>221</v>
      </c>
      <c r="C17" s="172">
        <v>-1028</v>
      </c>
      <c r="D17" s="175"/>
      <c r="E17" s="179"/>
    </row>
    <row r="18" spans="1:5" s="176" customFormat="1" ht="12" customHeight="1">
      <c r="A18" s="183" t="s">
        <v>222</v>
      </c>
      <c r="B18" s="173"/>
      <c r="C18" s="184">
        <f>C9+C16+C17+C6</f>
        <v>377866</v>
      </c>
      <c r="D18" s="179"/>
      <c r="E18" s="179"/>
    </row>
    <row r="19" spans="1:5" s="176" customFormat="1" ht="12" customHeight="1" hidden="1">
      <c r="A19" s="177" t="s">
        <v>223</v>
      </c>
      <c r="B19" s="173">
        <v>9500</v>
      </c>
      <c r="C19" s="174">
        <f>C20+C21</f>
        <v>-9999</v>
      </c>
      <c r="D19" s="179"/>
      <c r="E19" s="179"/>
    </row>
    <row r="20" spans="1:5" s="176" customFormat="1" ht="12" customHeight="1">
      <c r="A20" s="177" t="s">
        <v>224</v>
      </c>
      <c r="B20" s="173">
        <v>9501</v>
      </c>
      <c r="C20" s="174">
        <v>3464391</v>
      </c>
      <c r="D20" s="175"/>
      <c r="E20" s="175"/>
    </row>
    <row r="21" spans="1:5" s="176" customFormat="1" ht="12" customHeight="1" thickBot="1">
      <c r="A21" s="185" t="s">
        <v>225</v>
      </c>
      <c r="B21" s="186">
        <v>9507</v>
      </c>
      <c r="C21" s="187">
        <v>-3474390</v>
      </c>
      <c r="D21" s="175"/>
      <c r="E21" s="175"/>
    </row>
    <row r="22" spans="1:5" s="176" customFormat="1" ht="17.25" customHeight="1" thickBot="1">
      <c r="A22" s="188" t="s">
        <v>226</v>
      </c>
      <c r="B22" s="189"/>
      <c r="C22" s="190">
        <f>C18+C19</f>
        <v>367867</v>
      </c>
      <c r="D22" s="179"/>
      <c r="E22" s="179"/>
    </row>
    <row r="23" spans="1:5" s="176" customFormat="1" ht="17.25" customHeight="1" thickBot="1">
      <c r="A23" s="191"/>
      <c r="B23" s="192"/>
      <c r="C23" s="193"/>
      <c r="D23" s="179"/>
      <c r="E23" s="179"/>
    </row>
    <row r="24" spans="1:6" s="132" customFormat="1" ht="12.75" customHeight="1" thickBot="1">
      <c r="A24" s="194" t="s">
        <v>227</v>
      </c>
      <c r="B24" s="195"/>
      <c r="C24" s="196"/>
      <c r="D24" s="197"/>
      <c r="E24" s="197"/>
      <c r="F24" s="198"/>
    </row>
    <row r="25" spans="1:6" s="132" customFormat="1" ht="10.5" customHeight="1">
      <c r="A25" s="199" t="s">
        <v>228</v>
      </c>
      <c r="B25" s="200" t="s">
        <v>229</v>
      </c>
      <c r="C25" s="201">
        <f>C26+C27+C28+C29</f>
        <v>41004</v>
      </c>
      <c r="D25" s="202"/>
      <c r="E25" s="202"/>
      <c r="F25" s="202"/>
    </row>
    <row r="26" spans="1:6" s="132" customFormat="1" ht="10.5" customHeight="1">
      <c r="A26" s="203" t="s">
        <v>230</v>
      </c>
      <c r="B26" s="200" t="s">
        <v>231</v>
      </c>
      <c r="C26" s="204">
        <v>19747</v>
      </c>
      <c r="D26" s="205"/>
      <c r="E26" s="205"/>
      <c r="F26" s="9"/>
    </row>
    <row r="27" spans="1:6" s="132" customFormat="1" ht="10.5" customHeight="1">
      <c r="A27" s="203" t="s">
        <v>232</v>
      </c>
      <c r="B27" s="200" t="s">
        <v>233</v>
      </c>
      <c r="C27" s="204">
        <v>4123</v>
      </c>
      <c r="D27" s="205"/>
      <c r="E27" s="205"/>
      <c r="F27" s="9"/>
    </row>
    <row r="28" spans="1:6" s="132" customFormat="1" ht="10.5" customHeight="1">
      <c r="A28" s="203" t="s">
        <v>234</v>
      </c>
      <c r="B28" s="200" t="s">
        <v>235</v>
      </c>
      <c r="C28" s="204">
        <v>12134</v>
      </c>
      <c r="D28" s="205"/>
      <c r="E28" s="205"/>
      <c r="F28" s="206"/>
    </row>
    <row r="29" spans="1:6" s="132" customFormat="1" ht="10.5" customHeight="1">
      <c r="A29" s="203" t="s">
        <v>236</v>
      </c>
      <c r="B29" s="200" t="s">
        <v>237</v>
      </c>
      <c r="C29" s="207">
        <v>5000</v>
      </c>
      <c r="D29" s="208"/>
      <c r="E29" s="208"/>
      <c r="F29" s="209"/>
    </row>
    <row r="30" spans="1:6" s="132" customFormat="1" ht="10.5" customHeight="1">
      <c r="A30" s="137" t="s">
        <v>238</v>
      </c>
      <c r="B30" s="200" t="s">
        <v>229</v>
      </c>
      <c r="C30" s="210">
        <f>C31+C32+C33</f>
        <v>59355</v>
      </c>
      <c r="D30" s="211"/>
      <c r="E30" s="211"/>
      <c r="F30" s="212"/>
    </row>
    <row r="31" spans="1:6" s="132" customFormat="1" ht="10.5" customHeight="1">
      <c r="A31" s="203" t="s">
        <v>230</v>
      </c>
      <c r="B31" s="200" t="s">
        <v>231</v>
      </c>
      <c r="C31" s="207">
        <v>850</v>
      </c>
      <c r="D31" s="208"/>
      <c r="E31" s="208"/>
      <c r="F31" s="209"/>
    </row>
    <row r="32" spans="1:6" s="132" customFormat="1" ht="10.5" customHeight="1">
      <c r="A32" s="203" t="s">
        <v>239</v>
      </c>
      <c r="B32" s="200" t="s">
        <v>240</v>
      </c>
      <c r="C32" s="207">
        <v>49684</v>
      </c>
      <c r="D32" s="208"/>
      <c r="E32" s="208"/>
      <c r="F32" s="209"/>
    </row>
    <row r="33" spans="1:6" s="132" customFormat="1" ht="10.5" customHeight="1">
      <c r="A33" s="203" t="s">
        <v>232</v>
      </c>
      <c r="B33" s="200" t="s">
        <v>233</v>
      </c>
      <c r="C33" s="207">
        <v>8821</v>
      </c>
      <c r="D33" s="208"/>
      <c r="E33" s="208"/>
      <c r="F33" s="209"/>
    </row>
    <row r="34" spans="1:6" s="132" customFormat="1" ht="10.5" customHeight="1">
      <c r="A34" s="137" t="s">
        <v>241</v>
      </c>
      <c r="B34" s="200" t="s">
        <v>229</v>
      </c>
      <c r="C34" s="210">
        <f>C38+C39+C37+C36+C35</f>
        <v>267508</v>
      </c>
      <c r="D34" s="211"/>
      <c r="E34" s="211"/>
      <c r="F34" s="212"/>
    </row>
    <row r="35" spans="1:6" s="132" customFormat="1" ht="10.5" customHeight="1">
      <c r="A35" s="203" t="s">
        <v>230</v>
      </c>
      <c r="B35" s="200" t="s">
        <v>231</v>
      </c>
      <c r="C35" s="252">
        <v>3885</v>
      </c>
      <c r="D35" s="211"/>
      <c r="E35" s="211"/>
      <c r="F35" s="212"/>
    </row>
    <row r="36" spans="1:6" s="132" customFormat="1" ht="10.5" customHeight="1">
      <c r="A36" s="203" t="s">
        <v>239</v>
      </c>
      <c r="B36" s="200" t="s">
        <v>240</v>
      </c>
      <c r="C36" s="252">
        <v>9000</v>
      </c>
      <c r="D36" s="211"/>
      <c r="E36" s="211"/>
      <c r="F36" s="212"/>
    </row>
    <row r="37" spans="1:6" s="132" customFormat="1" ht="10.5" customHeight="1">
      <c r="A37" s="203" t="s">
        <v>232</v>
      </c>
      <c r="B37" s="200" t="s">
        <v>233</v>
      </c>
      <c r="C37" s="252">
        <v>703</v>
      </c>
      <c r="D37" s="211"/>
      <c r="E37" s="211"/>
      <c r="F37" s="212"/>
    </row>
    <row r="38" spans="1:6" s="132" customFormat="1" ht="10.5" customHeight="1">
      <c r="A38" s="203" t="s">
        <v>234</v>
      </c>
      <c r="B38" s="200" t="s">
        <v>235</v>
      </c>
      <c r="C38" s="207">
        <v>13908</v>
      </c>
      <c r="D38" s="208"/>
      <c r="E38" s="208"/>
      <c r="F38" s="209"/>
    </row>
    <row r="39" spans="1:6" s="132" customFormat="1" ht="10.5" customHeight="1" thickBot="1">
      <c r="A39" s="213" t="s">
        <v>242</v>
      </c>
      <c r="B39" s="214" t="s">
        <v>243</v>
      </c>
      <c r="C39" s="215">
        <v>240012</v>
      </c>
      <c r="D39" s="208"/>
      <c r="E39" s="208"/>
      <c r="F39" s="209"/>
    </row>
    <row r="40" spans="1:5" s="132" customFormat="1" ht="12.75" customHeight="1" thickBot="1">
      <c r="A40" s="216" t="s">
        <v>244</v>
      </c>
      <c r="B40" s="217"/>
      <c r="C40" s="218">
        <f>C25+C30+C34</f>
        <v>367867</v>
      </c>
      <c r="D40" s="139"/>
      <c r="E40" s="139"/>
    </row>
    <row r="41" spans="1:5" s="132" customFormat="1" ht="12.75" customHeight="1">
      <c r="A41" s="129"/>
      <c r="B41" s="130"/>
      <c r="C41" s="131"/>
      <c r="D41" s="139"/>
      <c r="E41" s="139"/>
    </row>
    <row r="42" spans="1:5" s="132" customFormat="1" ht="12.75" customHeight="1">
      <c r="A42" s="129"/>
      <c r="B42" s="130"/>
      <c r="C42" s="219"/>
      <c r="D42" s="139"/>
      <c r="E42" s="139"/>
    </row>
    <row r="43" spans="1:5" s="132" customFormat="1" ht="12.75" customHeight="1" thickBot="1">
      <c r="A43" s="129"/>
      <c r="B43" s="130"/>
      <c r="C43" s="219"/>
      <c r="D43" s="139"/>
      <c r="E43" s="139"/>
    </row>
    <row r="44" spans="1:6" ht="14.25" thickBot="1">
      <c r="A44" s="224" t="s">
        <v>0</v>
      </c>
      <c r="B44" s="133">
        <f>B45+B53</f>
        <v>100359</v>
      </c>
      <c r="F44" s="49"/>
    </row>
    <row r="45" spans="1:6" ht="12.75">
      <c r="A45" s="228" t="s">
        <v>245</v>
      </c>
      <c r="B45" s="134">
        <f>B46+B49+B51+B47+B50+B52+B48</f>
        <v>41004</v>
      </c>
      <c r="F45" s="49"/>
    </row>
    <row r="46" spans="1:6" ht="12.75">
      <c r="A46" s="229" t="s">
        <v>251</v>
      </c>
      <c r="B46" s="135">
        <v>25059</v>
      </c>
      <c r="F46" s="49"/>
    </row>
    <row r="47" spans="1:6" ht="12.75">
      <c r="A47" s="136" t="s">
        <v>252</v>
      </c>
      <c r="B47" s="127">
        <v>725</v>
      </c>
      <c r="F47" s="49"/>
    </row>
    <row r="48" spans="1:6" ht="12.75">
      <c r="A48" s="136" t="s">
        <v>282</v>
      </c>
      <c r="B48" s="127">
        <v>5000</v>
      </c>
      <c r="F48" s="49"/>
    </row>
    <row r="49" spans="1:6" ht="12.75">
      <c r="A49" s="136" t="s">
        <v>283</v>
      </c>
      <c r="B49" s="127">
        <v>803</v>
      </c>
      <c r="F49" s="49"/>
    </row>
    <row r="50" spans="1:6" ht="12.75">
      <c r="A50" s="136" t="s">
        <v>284</v>
      </c>
      <c r="B50" s="127">
        <v>4884</v>
      </c>
      <c r="F50" s="49"/>
    </row>
    <row r="51" spans="1:6" ht="12.75">
      <c r="A51" s="136" t="s">
        <v>285</v>
      </c>
      <c r="B51" s="127">
        <v>1457</v>
      </c>
      <c r="F51" s="49"/>
    </row>
    <row r="52" spans="1:6" ht="12.75">
      <c r="A52" s="136" t="s">
        <v>286</v>
      </c>
      <c r="B52" s="127">
        <v>3076</v>
      </c>
      <c r="F52" s="49"/>
    </row>
    <row r="53" spans="1:6" ht="12.75">
      <c r="A53" s="221" t="s">
        <v>246</v>
      </c>
      <c r="B53" s="38">
        <f>B54+B55</f>
        <v>59355</v>
      </c>
      <c r="F53" s="49"/>
    </row>
    <row r="54" spans="1:6" ht="12.75">
      <c r="A54" s="243" t="s">
        <v>260</v>
      </c>
      <c r="B54" s="244">
        <v>51597</v>
      </c>
      <c r="F54" s="49"/>
    </row>
    <row r="55" spans="1:6" ht="12.75">
      <c r="A55" s="245" t="s">
        <v>274</v>
      </c>
      <c r="B55" s="246">
        <v>7758</v>
      </c>
      <c r="F55" s="49"/>
    </row>
    <row r="56" spans="1:6" ht="13.5">
      <c r="A56" s="241" t="s">
        <v>1</v>
      </c>
      <c r="B56" s="242">
        <f>B57</f>
        <v>267508</v>
      </c>
      <c r="F56" s="49"/>
    </row>
    <row r="57" spans="1:2" ht="12.75">
      <c r="A57" s="138" t="s">
        <v>2</v>
      </c>
      <c r="B57" s="138">
        <v>267508</v>
      </c>
    </row>
    <row r="58" spans="1:2" ht="12.75">
      <c r="A58" s="126" t="s">
        <v>3</v>
      </c>
      <c r="B58" s="126"/>
    </row>
    <row r="59" spans="1:2" ht="12.75">
      <c r="A59" s="126" t="s">
        <v>4</v>
      </c>
      <c r="B59" s="126"/>
    </row>
    <row r="60" spans="1:2" ht="12.75">
      <c r="A60" s="225" t="s">
        <v>5</v>
      </c>
      <c r="B60" s="225"/>
    </row>
    <row r="61" spans="1:2" ht="15.75" thickBot="1">
      <c r="A61" s="220"/>
      <c r="B61" s="49"/>
    </row>
    <row r="62" spans="1:2" ht="13.5" thickBot="1">
      <c r="A62" s="216" t="s">
        <v>244</v>
      </c>
      <c r="B62" s="140">
        <f>B44+B56</f>
        <v>367867</v>
      </c>
    </row>
    <row r="65" ht="12.75">
      <c r="A65" s="5" t="s">
        <v>302</v>
      </c>
    </row>
    <row r="66" ht="12.75">
      <c r="A66" s="5" t="s">
        <v>165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0.32" right="0.75" top="0.4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admin</cp:lastModifiedBy>
  <cp:lastPrinted>2014-08-08T13:03:15Z</cp:lastPrinted>
  <dcterms:created xsi:type="dcterms:W3CDTF">2006-12-05T11:18:07Z</dcterms:created>
  <dcterms:modified xsi:type="dcterms:W3CDTF">2014-08-08T13:03:44Z</dcterms:modified>
  <cp:category/>
  <cp:version/>
  <cp:contentType/>
  <cp:contentStatus/>
</cp:coreProperties>
</file>